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gyholding-my.sharepoint.com/personal/gph_martinb_globalportsholding_com1/Documents/IR Folder/2024- Releases/"/>
    </mc:Choice>
  </mc:AlternateContent>
  <xr:revisionPtr revIDLastSave="0" documentId="8_{38116B0C-4BB3-4FFE-BB24-18B26065B1E0}" xr6:coauthVersionLast="47" xr6:coauthVersionMax="47" xr10:uidLastSave="{00000000-0000-0000-0000-000000000000}"/>
  <bookViews>
    <workbookView xWindow="-98" yWindow="-98" windowWidth="23236" windowHeight="13875" firstSheet="3" activeTab="3" xr2:uid="{00000000-000D-0000-FFFF-FFFF00000000}"/>
  </bookViews>
  <sheets>
    <sheet name=" " sheetId="3" r:id="rId1"/>
    <sheet name="Disclaimer" sheetId="13" r:id="rId2"/>
    <sheet name="Notes" sheetId="11" r:id="rId3"/>
    <sheet name="Occupancy_2024" sheetId="24" r:id="rId4"/>
    <sheet name="Traffic&gt;" sheetId="25" r:id="rId5"/>
    <sheet name="June-24" sheetId="50" r:id="rId6"/>
    <sheet name="May-24" sheetId="49" r:id="rId7"/>
    <sheet name="Apr-24" sheetId="48" r:id="rId8"/>
    <sheet name="Mar-24" sheetId="47" r:id="rId9"/>
    <sheet name="Feb-24" sheetId="46" r:id="rId10"/>
    <sheet name="Jan-24" sheetId="45" r:id="rId11"/>
    <sheet name="Dec-23" sheetId="44" r:id="rId12"/>
    <sheet name="Nov-23" sheetId="43" r:id="rId13"/>
    <sheet name="Oct-23" sheetId="41" r:id="rId14"/>
    <sheet name="Sep-23" sheetId="40" r:id="rId15"/>
    <sheet name="Aug-23" sheetId="38" r:id="rId16"/>
    <sheet name="July-23" sheetId="37" r:id="rId17"/>
    <sheet name="June-23" sheetId="36" r:id="rId18"/>
    <sheet name="May-23" sheetId="35" r:id="rId19"/>
    <sheet name="Apr-23" sheetId="34" r:id="rId20"/>
    <sheet name="Mar-23" sheetId="33" r:id="rId21"/>
    <sheet name="Mar-23_old structure" sheetId="32" r:id="rId22"/>
    <sheet name="Feb-23" sheetId="31" r:id="rId23"/>
    <sheet name="Jan-23" sheetId="30" r:id="rId24"/>
    <sheet name="Dec-22" sheetId="29" r:id="rId25"/>
    <sheet name="Nov-22" sheetId="28" r:id="rId26"/>
    <sheet name="Oct-22" sheetId="27" r:id="rId27"/>
    <sheet name="Sep-22" sheetId="26" r:id="rId28"/>
    <sheet name="Aug-22" sheetId="22" r:id="rId29"/>
    <sheet name="Jul-22" sheetId="21" r:id="rId30"/>
    <sheet name="Jun-22" sheetId="20" r:id="rId31"/>
    <sheet name="May-22" sheetId="19" r:id="rId32"/>
    <sheet name="Apr-22" sheetId="18" r:id="rId33"/>
    <sheet name="Mar-22" sheetId="17" r:id="rId34"/>
    <sheet name="Feb-22" sheetId="16" r:id="rId35"/>
    <sheet name="Jan-22" sheetId="15" r:id="rId36"/>
    <sheet name="Dec-21" sheetId="14" r:id="rId37"/>
    <sheet name="Nov-21" sheetId="10" r:id="rId38"/>
    <sheet name="Oct-21" sheetId="9" r:id="rId39"/>
    <sheet name="Sept-21" sheetId="1" r:id="rId40"/>
  </sheets>
  <externalReferences>
    <externalReference r:id="rId41"/>
    <externalReference r:id="rId42"/>
    <externalReference r:id="rId43"/>
    <externalReference r:id="rId4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2" hidden="1">'Apr-22'!$X:$XFD</definedName>
    <definedName name="Z_5F6D01E3_9E6F_4D7F_980F_63899AF95899_.wvu.Cols" localSheetId="28" hidden="1">'Aug-22'!$X:$XFD</definedName>
    <definedName name="Z_5F6D01E3_9E6F_4D7F_980F_63899AF95899_.wvu.Cols" localSheetId="36" hidden="1">'Dec-21'!$S:$XFD</definedName>
    <definedName name="Z_5F6D01E3_9E6F_4D7F_980F_63899AF95899_.wvu.Cols" localSheetId="24" hidden="1">'Dec-22'!$X:$XFD</definedName>
    <definedName name="Z_5F6D01E3_9E6F_4D7F_980F_63899AF95899_.wvu.Cols" localSheetId="1" hidden="1">Disclaimer!$X:$XFD</definedName>
    <definedName name="Z_5F6D01E3_9E6F_4D7F_980F_63899AF95899_.wvu.Cols" localSheetId="34" hidden="1">'Feb-22'!$X:$XFD</definedName>
    <definedName name="Z_5F6D01E3_9E6F_4D7F_980F_63899AF95899_.wvu.Cols" localSheetId="35" hidden="1">'Jan-22'!$X:$XFD</definedName>
    <definedName name="Z_5F6D01E3_9E6F_4D7F_980F_63899AF95899_.wvu.Cols" localSheetId="23" hidden="1">'Jan-23'!$AC:$XFD</definedName>
    <definedName name="Z_5F6D01E3_9E6F_4D7F_980F_63899AF95899_.wvu.Cols" localSheetId="29" hidden="1">'Jul-22'!$X:$XFD</definedName>
    <definedName name="Z_5F6D01E3_9E6F_4D7F_980F_63899AF95899_.wvu.Cols" localSheetId="30" hidden="1">'Jun-22'!$X:$XFD</definedName>
    <definedName name="Z_5F6D01E3_9E6F_4D7F_980F_63899AF95899_.wvu.Cols" localSheetId="33" hidden="1">'Mar-22'!$X:$XFD</definedName>
    <definedName name="Z_5F6D01E3_9E6F_4D7F_980F_63899AF95899_.wvu.Cols" localSheetId="31" hidden="1">'May-22'!$X:$XFD</definedName>
    <definedName name="Z_5F6D01E3_9E6F_4D7F_980F_63899AF95899_.wvu.Cols" localSheetId="2" hidden="1">Notes!$S:$XFD</definedName>
    <definedName name="Z_5F6D01E3_9E6F_4D7F_980F_63899AF95899_.wvu.Cols" localSheetId="37" hidden="1">'Nov-21'!$S:$XFD</definedName>
    <definedName name="Z_5F6D01E3_9E6F_4D7F_980F_63899AF95899_.wvu.Cols" localSheetId="25" hidden="1">'Nov-22'!$X:$XFD</definedName>
    <definedName name="Z_5F6D01E3_9E6F_4D7F_980F_63899AF95899_.wvu.Cols" localSheetId="3" hidden="1">Occupancy_2024!$AJ:$XFD</definedName>
    <definedName name="Z_5F6D01E3_9E6F_4D7F_980F_63899AF95899_.wvu.Cols" localSheetId="38" hidden="1">'Oct-21'!$S:$XFD</definedName>
    <definedName name="Z_5F6D01E3_9E6F_4D7F_980F_63899AF95899_.wvu.Cols" localSheetId="26" hidden="1">'Oct-22'!$X:$XFD</definedName>
    <definedName name="Z_5F6D01E3_9E6F_4D7F_980F_63899AF95899_.wvu.Cols" localSheetId="27" hidden="1">'Sep-22'!$X:$XFD</definedName>
    <definedName name="Z_5F6D01E3_9E6F_4D7F_980F_63899AF95899_.wvu.Cols" localSheetId="39"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2" hidden="1">'Apr-22'!$49:$1048576,'Apr-22'!$30:$48</definedName>
    <definedName name="Z_5F6D01E3_9E6F_4D7F_980F_63899AF95899_.wvu.Rows" localSheetId="36" hidden="1">'Dec-21'!$49:$1048576,'Dec-21'!$30:$48</definedName>
    <definedName name="Z_5F6D01E3_9E6F_4D7F_980F_63899AF95899_.wvu.Rows" localSheetId="1" hidden="1">Disclaimer!$45:$1048576,Disclaimer!$30:$44</definedName>
    <definedName name="Z_5F6D01E3_9E6F_4D7F_980F_63899AF95899_.wvu.Rows" localSheetId="34" hidden="1">'Feb-22'!$49:$1048576,'Feb-22'!$30:$48</definedName>
    <definedName name="Z_5F6D01E3_9E6F_4D7F_980F_63899AF95899_.wvu.Rows" localSheetId="35" hidden="1">'Jan-22'!$49:$1048576,'Jan-22'!$30:$48</definedName>
    <definedName name="Z_5F6D01E3_9E6F_4D7F_980F_63899AF95899_.wvu.Rows" localSheetId="30" hidden="1">'Jun-22'!$49:$1048576,'Jun-22'!$30:$48</definedName>
    <definedName name="Z_5F6D01E3_9E6F_4D7F_980F_63899AF95899_.wvu.Rows" localSheetId="33" hidden="1">'Mar-22'!$49:$1048576,'Mar-22'!$30:$48</definedName>
    <definedName name="Z_5F6D01E3_9E6F_4D7F_980F_63899AF95899_.wvu.Rows" localSheetId="31" hidden="1">'May-22'!$49:$1048576,'May-22'!$30:$48</definedName>
    <definedName name="Z_5F6D01E3_9E6F_4D7F_980F_63899AF95899_.wvu.Rows" localSheetId="2" hidden="1">Notes!$50:$1048576,Notes!$32:$49</definedName>
    <definedName name="Z_5F6D01E3_9E6F_4D7F_980F_63899AF95899_.wvu.Rows" localSheetId="37" hidden="1">'Nov-21'!$49:$1048576,'Nov-21'!$30:$48</definedName>
    <definedName name="Z_5F6D01E3_9E6F_4D7F_980F_63899AF95899_.wvu.Rows" localSheetId="38" hidden="1">'Oct-21'!$49:$1048576,'Oct-21'!$30:$48</definedName>
    <definedName name="Z_5F6D01E3_9E6F_4D7F_980F_63899AF95899_.wvu.Rows" localSheetId="39"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50" l="1"/>
  <c r="G20" i="50"/>
  <c r="U50" i="50" l="1"/>
  <c r="T50" i="50"/>
  <c r="Q49" i="50"/>
  <c r="V47" i="50"/>
  <c r="T46" i="50"/>
  <c r="S46" i="50"/>
  <c r="V43" i="50"/>
  <c r="U43" i="50"/>
  <c r="S41" i="50"/>
  <c r="T38" i="50"/>
  <c r="S38" i="50"/>
  <c r="Q38" i="50"/>
  <c r="R37"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Q46" i="50" s="1"/>
  <c r="K44" i="50"/>
  <c r="V44" i="50" s="1"/>
  <c r="J44" i="50"/>
  <c r="U44" i="50" s="1"/>
  <c r="I44" i="50"/>
  <c r="T44" i="50" s="1"/>
  <c r="H44" i="50"/>
  <c r="S44" i="50" s="1"/>
  <c r="G44" i="50"/>
  <c r="F44" i="50"/>
  <c r="Q44" i="50" s="1"/>
  <c r="K43" i="50"/>
  <c r="J43" i="50"/>
  <c r="I43" i="50"/>
  <c r="T43" i="50" s="1"/>
  <c r="H43" i="50"/>
  <c r="S43" i="50" s="1"/>
  <c r="G43" i="50"/>
  <c r="R43" i="50" s="1"/>
  <c r="AA43" i="50" s="1"/>
  <c r="F43" i="50"/>
  <c r="K41" i="50"/>
  <c r="V41" i="50" s="1"/>
  <c r="J41" i="50"/>
  <c r="U41" i="50" s="1"/>
  <c r="I41" i="50"/>
  <c r="T41" i="50" s="1"/>
  <c r="H41" i="50"/>
  <c r="G41" i="50"/>
  <c r="F41" i="50"/>
  <c r="Q41" i="50" s="1"/>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Q37" i="50" s="1"/>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P17" i="50"/>
  <c r="O17" i="50"/>
  <c r="N17" i="50"/>
  <c r="M17" i="50"/>
  <c r="L17" i="50"/>
  <c r="P16" i="50"/>
  <c r="O16" i="50"/>
  <c r="N16" i="50"/>
  <c r="M16" i="50"/>
  <c r="L16" i="50"/>
  <c r="P14" i="50"/>
  <c r="O14" i="50"/>
  <c r="N14" i="50"/>
  <c r="M14" i="50"/>
  <c r="L14" i="50"/>
  <c r="P13" i="50"/>
  <c r="O13" i="50"/>
  <c r="N13" i="50"/>
  <c r="M13" i="50"/>
  <c r="L13" i="50"/>
  <c r="Q9" i="50"/>
  <c r="F9" i="50"/>
  <c r="F33" i="50" s="1"/>
  <c r="L44" i="50" l="1"/>
  <c r="L41" i="50"/>
  <c r="T52" i="50"/>
  <c r="Y40" i="50"/>
  <c r="P44" i="50"/>
  <c r="M37" i="50"/>
  <c r="O44" i="50"/>
  <c r="Y46" i="50"/>
  <c r="V37" i="50"/>
  <c r="V51" i="50" s="1"/>
  <c r="H51" i="50"/>
  <c r="I52" i="50"/>
  <c r="O50" i="50"/>
  <c r="I51" i="50"/>
  <c r="M43" i="50"/>
  <c r="X50" i="50"/>
  <c r="L47" i="50"/>
  <c r="L46" i="50"/>
  <c r="R44" i="50"/>
  <c r="X44" i="50" s="1"/>
  <c r="X43" i="50"/>
  <c r="G52" i="50"/>
  <c r="R41" i="50"/>
  <c r="AA41" i="50" s="1"/>
  <c r="G51" i="50"/>
  <c r="L27" i="50"/>
  <c r="L40" i="50"/>
  <c r="Q43" i="50"/>
  <c r="W43" i="50" s="1"/>
  <c r="Q50" i="50"/>
  <c r="W50" i="50" s="1"/>
  <c r="L50" i="50"/>
  <c r="P50" i="50"/>
  <c r="Q47" i="50"/>
  <c r="W47" i="50" s="1"/>
  <c r="W46" i="50"/>
  <c r="M28" i="50"/>
  <c r="M27" i="50"/>
  <c r="Q40" i="50"/>
  <c r="W40" i="50" s="1"/>
  <c r="L38" i="50"/>
  <c r="P38" i="50"/>
  <c r="L28" i="50"/>
  <c r="O27" i="50"/>
  <c r="P27" i="50"/>
  <c r="V52" i="50"/>
  <c r="Y41" i="50"/>
  <c r="X41" i="50"/>
  <c r="S52" i="50"/>
  <c r="X38" i="50"/>
  <c r="AA47" i="50"/>
  <c r="Z47" i="50"/>
  <c r="Y47" i="50"/>
  <c r="X47" i="50"/>
  <c r="AA50" i="50"/>
  <c r="U51" i="50"/>
  <c r="U52" i="50"/>
  <c r="N37" i="50"/>
  <c r="Z40" i="50"/>
  <c r="N43" i="50"/>
  <c r="Z46" i="50"/>
  <c r="N49" i="50"/>
  <c r="J51" i="50"/>
  <c r="R51" i="50"/>
  <c r="H52" i="50"/>
  <c r="N27" i="50"/>
  <c r="O37" i="50"/>
  <c r="Y38" i="50"/>
  <c r="AA40" i="50"/>
  <c r="M41" i="50"/>
  <c r="O43" i="50"/>
  <c r="W44" i="50"/>
  <c r="AA46" i="50"/>
  <c r="M47" i="50"/>
  <c r="O49" i="50"/>
  <c r="Y50" i="50"/>
  <c r="P37" i="50"/>
  <c r="Z38" i="50"/>
  <c r="N41" i="50"/>
  <c r="P43" i="50"/>
  <c r="N47" i="50"/>
  <c r="P49" i="50"/>
  <c r="X49" i="50"/>
  <c r="Z50" i="50"/>
  <c r="J52" i="50"/>
  <c r="R52" i="50"/>
  <c r="O41" i="50"/>
  <c r="Y43" i="50"/>
  <c r="M46" i="50"/>
  <c r="O47" i="50"/>
  <c r="W49" i="50"/>
  <c r="Y49" i="50"/>
  <c r="K52" i="50"/>
  <c r="N28" i="50"/>
  <c r="Z37" i="50"/>
  <c r="N40" i="50"/>
  <c r="P41" i="50"/>
  <c r="Z43" i="50"/>
  <c r="N46" i="50"/>
  <c r="P47" i="50"/>
  <c r="Z49" i="50"/>
  <c r="F51" i="50"/>
  <c r="O28" i="50"/>
  <c r="M38" i="50"/>
  <c r="O40" i="50"/>
  <c r="M44" i="50"/>
  <c r="O46" i="50"/>
  <c r="M50" i="50"/>
  <c r="L37" i="50"/>
  <c r="N38" i="50"/>
  <c r="P40" i="50"/>
  <c r="X40" i="50"/>
  <c r="L43" i="50"/>
  <c r="N44" i="50"/>
  <c r="P46" i="50"/>
  <c r="X46" i="50"/>
  <c r="L49" i="50"/>
  <c r="N50" i="50"/>
  <c r="F52" i="50"/>
  <c r="AA44" i="50" l="1"/>
  <c r="Z41" i="50"/>
  <c r="Z44" i="50"/>
  <c r="W41" i="50"/>
  <c r="AA37" i="50"/>
  <c r="Y44" i="50"/>
  <c r="X37" i="50"/>
  <c r="S51" i="50"/>
  <c r="X51" i="50" s="1"/>
  <c r="AA52" i="50"/>
  <c r="Z52" i="50"/>
  <c r="Y52" i="50"/>
  <c r="X52" i="50"/>
  <c r="AA51" i="50"/>
  <c r="Z51" i="50"/>
  <c r="O52" i="50"/>
  <c r="N52" i="50"/>
  <c r="M52" i="50"/>
  <c r="L52" i="50"/>
  <c r="P52" i="50"/>
  <c r="P51" i="50"/>
  <c r="O51" i="50"/>
  <c r="N51" i="50"/>
  <c r="M51" i="50"/>
  <c r="L51" i="50"/>
  <c r="Y37" i="50"/>
  <c r="T51" i="50"/>
  <c r="Y51" i="50" s="1"/>
  <c r="Q51" i="50"/>
  <c r="W51" i="50" s="1"/>
  <c r="W37" i="50"/>
  <c r="W38" i="50"/>
  <c r="Q52" i="50"/>
  <c r="W52"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Q50" i="49"/>
  <c r="Q49" i="49"/>
  <c r="Q47" i="49"/>
  <c r="Q46" i="49"/>
  <c r="Q43" i="49"/>
  <c r="Q41" i="49"/>
  <c r="Q40" i="49"/>
  <c r="Q37" i="49"/>
  <c r="AF52" i="49" l="1"/>
  <c r="AE52" i="49"/>
  <c r="AD52" i="49"/>
  <c r="AC52" i="49"/>
  <c r="AF51" i="49"/>
  <c r="AE51" i="49"/>
  <c r="AD51" i="49"/>
  <c r="AC51" i="49"/>
  <c r="P50" i="49"/>
  <c r="L50"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W41" i="49" s="1"/>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M27" i="49" l="1"/>
  <c r="V51" i="49"/>
  <c r="Y46" i="49"/>
  <c r="L28" i="49"/>
  <c r="M37" i="49"/>
  <c r="P38" i="49"/>
  <c r="W46" i="49"/>
  <c r="P49" i="49"/>
  <c r="T52" i="49"/>
  <c r="W40" i="49"/>
  <c r="P43" i="49"/>
  <c r="O27" i="49"/>
  <c r="I52" i="49"/>
  <c r="L44" i="49"/>
  <c r="X49" i="49"/>
  <c r="K51" i="49"/>
  <c r="U52" i="49"/>
  <c r="P37" i="49"/>
  <c r="O44" i="49"/>
  <c r="L46" i="49"/>
  <c r="Z37" i="49"/>
  <c r="L38" i="49"/>
  <c r="X43" i="49"/>
  <c r="V52" i="49"/>
  <c r="AA41" i="49"/>
  <c r="X41" i="49"/>
  <c r="Z41" i="49"/>
  <c r="Y41" i="49"/>
  <c r="AA44" i="49"/>
  <c r="W47"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W50" i="49"/>
  <c r="Y50" i="49"/>
  <c r="Z38" i="49"/>
  <c r="N41" i="49"/>
  <c r="Z44" i="49"/>
  <c r="N47" i="49"/>
  <c r="Z50" i="49"/>
  <c r="J52" i="49"/>
  <c r="R52" i="49"/>
  <c r="P27" i="49"/>
  <c r="M28" i="49"/>
  <c r="M40" i="49"/>
  <c r="O41" i="49"/>
  <c r="W43" i="49"/>
  <c r="Y43" i="49"/>
  <c r="M46" i="49"/>
  <c r="O47" i="49"/>
  <c r="W49"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Q51" i="49"/>
  <c r="W51" i="49" s="1"/>
  <c r="W37"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38" i="45"/>
  <c r="T38" i="46" s="1"/>
  <c r="T37" i="45"/>
  <c r="T50" i="46"/>
  <c r="T49" i="46"/>
  <c r="T46" i="46"/>
  <c r="T37" i="46"/>
  <c r="R37" i="48"/>
  <c r="S37" i="48"/>
  <c r="S50" i="46"/>
  <c r="S49" i="46"/>
  <c r="S47" i="46"/>
  <c r="S46" i="46"/>
  <c r="S44" i="46"/>
  <c r="S43" i="46"/>
  <c r="S41" i="46"/>
  <c r="S40" i="46"/>
  <c r="S38" i="46"/>
  <c r="S37" i="46"/>
  <c r="R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W44" i="48" l="1"/>
  <c r="Q44" i="49"/>
  <c r="W44" i="49" s="1"/>
  <c r="L40" i="48"/>
  <c r="X47" i="48"/>
  <c r="R52" i="48"/>
  <c r="Y38" i="48"/>
  <c r="X38" i="48"/>
  <c r="AA38" i="48"/>
  <c r="P46" i="48"/>
  <c r="V51" i="48"/>
  <c r="Z40" i="48"/>
  <c r="Y40" i="48"/>
  <c r="X40" i="48"/>
  <c r="AA40" i="48"/>
  <c r="L47" i="48"/>
  <c r="Q47" i="48"/>
  <c r="W47" i="48" s="1"/>
  <c r="N47" i="48"/>
  <c r="M47" i="48"/>
  <c r="P47" i="48"/>
  <c r="O47" i="48"/>
  <c r="Q37" i="48"/>
  <c r="N37" i="48"/>
  <c r="P37" i="48"/>
  <c r="O37" i="48"/>
  <c r="L37" i="48"/>
  <c r="F51" i="48"/>
  <c r="M37" i="48"/>
  <c r="O43" i="48"/>
  <c r="N43" i="48"/>
  <c r="M43" i="48"/>
  <c r="L43" i="48"/>
  <c r="Q43" i="48"/>
  <c r="W43" i="48" s="1"/>
  <c r="P43" i="48"/>
  <c r="O28" i="48"/>
  <c r="L28" i="48"/>
  <c r="M28" i="48"/>
  <c r="P28" i="48"/>
  <c r="N28" i="48"/>
  <c r="I51" i="48"/>
  <c r="H52" i="48"/>
  <c r="N41" i="48"/>
  <c r="M41" i="48"/>
  <c r="L41" i="48"/>
  <c r="P41" i="48"/>
  <c r="O41" i="48"/>
  <c r="Q41" i="48"/>
  <c r="W41" i="48" s="1"/>
  <c r="S40" i="48"/>
  <c r="S51" i="48" s="1"/>
  <c r="H51" i="48"/>
  <c r="T51" i="48"/>
  <c r="L38" i="48"/>
  <c r="M38" i="48"/>
  <c r="F52" i="48"/>
  <c r="P38" i="48"/>
  <c r="O38" i="48"/>
  <c r="N38" i="48"/>
  <c r="Q38" i="48"/>
  <c r="Q38" i="49" s="1"/>
  <c r="R51" i="48"/>
  <c r="AA37" i="48"/>
  <c r="Z37" i="48"/>
  <c r="Y37" i="48"/>
  <c r="X37" i="48"/>
  <c r="W40" i="48"/>
  <c r="J52" i="48"/>
  <c r="U38" i="48"/>
  <c r="U52" i="48" s="1"/>
  <c r="M40" i="48"/>
  <c r="N49" i="48"/>
  <c r="M49" i="48"/>
  <c r="Q49" i="48"/>
  <c r="W49" i="48" s="1"/>
  <c r="P49" i="48"/>
  <c r="O49" i="48"/>
  <c r="L49" i="48"/>
  <c r="K51" i="48"/>
  <c r="P27" i="48"/>
  <c r="N27" i="48"/>
  <c r="L27" i="48"/>
  <c r="O27" i="48"/>
  <c r="M27" i="48"/>
  <c r="P50" i="48"/>
  <c r="O50" i="48"/>
  <c r="Q50" i="48"/>
  <c r="W50" i="48" s="1"/>
  <c r="N50" i="48"/>
  <c r="M50" i="48"/>
  <c r="L50" i="48"/>
  <c r="G51" i="48"/>
  <c r="W38" i="49" l="1"/>
  <c r="Q52" i="49"/>
  <c r="W52" i="49" s="1"/>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AF52" i="47" l="1"/>
  <c r="AE52" i="47"/>
  <c r="AD52" i="47"/>
  <c r="AF51" i="47"/>
  <c r="AE51" i="47"/>
  <c r="AD51" i="47"/>
  <c r="AC44" i="47"/>
  <c r="AC41" i="47"/>
  <c r="AC40" i="47"/>
  <c r="AC38" i="47"/>
  <c r="AC52" i="47" s="1"/>
  <c r="AC37" i="47"/>
  <c r="Q33" i="47"/>
  <c r="AF26" i="47"/>
  <c r="AE26" i="47"/>
  <c r="AD26" i="47"/>
  <c r="AC26" i="47"/>
  <c r="AB26" i="47"/>
  <c r="K26" i="47"/>
  <c r="K50" i="47" s="1"/>
  <c r="V50" i="47" s="1"/>
  <c r="J26" i="47"/>
  <c r="U26" i="47" s="1"/>
  <c r="U26" i="48" s="1"/>
  <c r="U26" i="49" s="1"/>
  <c r="U26" i="50" s="1"/>
  <c r="I26" i="47"/>
  <c r="I50" i="47" s="1"/>
  <c r="T50" i="47" s="1"/>
  <c r="H26" i="47"/>
  <c r="G26" i="47"/>
  <c r="F26" i="47"/>
  <c r="Q26" i="47" s="1"/>
  <c r="Q26" i="48" s="1"/>
  <c r="Q26" i="49" s="1"/>
  <c r="Q26" i="50" s="1"/>
  <c r="AF25" i="47"/>
  <c r="AE25" i="47"/>
  <c r="AD25" i="47"/>
  <c r="AC25" i="47"/>
  <c r="AB25" i="47"/>
  <c r="K25" i="47"/>
  <c r="J25" i="47"/>
  <c r="I25" i="47"/>
  <c r="I49" i="47" s="1"/>
  <c r="T49" i="47" s="1"/>
  <c r="H25" i="47"/>
  <c r="H49" i="47" s="1"/>
  <c r="G25" i="47"/>
  <c r="G49" i="47" s="1"/>
  <c r="S49" i="47" s="1"/>
  <c r="F25" i="47"/>
  <c r="AF23" i="47"/>
  <c r="AE23" i="47"/>
  <c r="AD23" i="47"/>
  <c r="AC23" i="47"/>
  <c r="AB23" i="47"/>
  <c r="V23" i="47"/>
  <c r="V23" i="48" s="1"/>
  <c r="V23" i="49" s="1"/>
  <c r="V23" i="50" s="1"/>
  <c r="U23" i="47"/>
  <c r="U23" i="48" s="1"/>
  <c r="U23" i="49" s="1"/>
  <c r="U23" i="50" s="1"/>
  <c r="K23" i="47"/>
  <c r="K47" i="47" s="1"/>
  <c r="J23" i="47"/>
  <c r="J47" i="47" s="1"/>
  <c r="V47" i="47" s="1"/>
  <c r="I23" i="47"/>
  <c r="I47" i="47" s="1"/>
  <c r="U47" i="47" s="1"/>
  <c r="H23" i="47"/>
  <c r="S23" i="47" s="1"/>
  <c r="S23" i="48" s="1"/>
  <c r="S23" i="49" s="1"/>
  <c r="S23" i="50" s="1"/>
  <c r="G23" i="47"/>
  <c r="R23" i="47" s="1"/>
  <c r="R23" i="48" s="1"/>
  <c r="R23" i="49" s="1"/>
  <c r="R23" i="50" s="1"/>
  <c r="F23" i="47"/>
  <c r="N23" i="47" s="1"/>
  <c r="AF22" i="47"/>
  <c r="AE22" i="47"/>
  <c r="AD22" i="47"/>
  <c r="AC22" i="47"/>
  <c r="AB22" i="47"/>
  <c r="K22" i="47"/>
  <c r="V22" i="47" s="1"/>
  <c r="V22" i="48" s="1"/>
  <c r="V22" i="49" s="1"/>
  <c r="V22" i="50" s="1"/>
  <c r="J22" i="47"/>
  <c r="U22" i="47" s="1"/>
  <c r="U22" i="48" s="1"/>
  <c r="U22" i="49" s="1"/>
  <c r="U22" i="50" s="1"/>
  <c r="I22" i="47"/>
  <c r="H22" i="47"/>
  <c r="G22" i="47"/>
  <c r="G46" i="47" s="1"/>
  <c r="S46" i="47" s="1"/>
  <c r="F22" i="47"/>
  <c r="Q22" i="47" s="1"/>
  <c r="Q22" i="48" s="1"/>
  <c r="Q22" i="49" s="1"/>
  <c r="Q22" i="50" s="1"/>
  <c r="AF20" i="47"/>
  <c r="AE20" i="47"/>
  <c r="AD20" i="47"/>
  <c r="AC20" i="47"/>
  <c r="AB20" i="47"/>
  <c r="K20" i="47"/>
  <c r="J20" i="47"/>
  <c r="J44" i="47" s="1"/>
  <c r="V44" i="47" s="1"/>
  <c r="I20" i="47"/>
  <c r="I44" i="47" s="1"/>
  <c r="U44" i="47" s="1"/>
  <c r="H20" i="47"/>
  <c r="H44" i="47" s="1"/>
  <c r="T44" i="47" s="1"/>
  <c r="G20" i="47"/>
  <c r="G44" i="47" s="1"/>
  <c r="S44" i="47" s="1"/>
  <c r="F20" i="47"/>
  <c r="Q20" i="47" s="1"/>
  <c r="Q20" i="48" s="1"/>
  <c r="Q20" i="49" s="1"/>
  <c r="Q20" i="50" s="1"/>
  <c r="AF19" i="47"/>
  <c r="AE19" i="47"/>
  <c r="AD19" i="47"/>
  <c r="AC19" i="47"/>
  <c r="AB19" i="47"/>
  <c r="K19" i="47"/>
  <c r="K43" i="47" s="1"/>
  <c r="J19" i="47"/>
  <c r="U19" i="47" s="1"/>
  <c r="U19" i="48" s="1"/>
  <c r="U19" i="49" s="1"/>
  <c r="U19" i="50" s="1"/>
  <c r="I19" i="47"/>
  <c r="T19" i="47" s="1"/>
  <c r="T19" i="48" s="1"/>
  <c r="T19" i="49" s="1"/>
  <c r="T19" i="50" s="1"/>
  <c r="H19" i="47"/>
  <c r="S19" i="47" s="1"/>
  <c r="S19" i="48" s="1"/>
  <c r="S19" i="49" s="1"/>
  <c r="S19" i="50" s="1"/>
  <c r="G19" i="47"/>
  <c r="F19" i="47"/>
  <c r="AF17" i="47"/>
  <c r="AE17" i="47"/>
  <c r="AD17" i="47"/>
  <c r="AC17" i="47"/>
  <c r="AB17" i="47"/>
  <c r="K17" i="47"/>
  <c r="K41" i="47" s="1"/>
  <c r="J17" i="47"/>
  <c r="I17" i="47"/>
  <c r="H17" i="47"/>
  <c r="H41" i="47" s="1"/>
  <c r="T41" i="47" s="1"/>
  <c r="G17" i="47"/>
  <c r="G41" i="47" s="1"/>
  <c r="S41" i="47" s="1"/>
  <c r="F17" i="47"/>
  <c r="F41" i="47" s="1"/>
  <c r="AF16" i="47"/>
  <c r="AE16" i="47"/>
  <c r="AD16" i="47"/>
  <c r="AC16" i="47"/>
  <c r="AB16" i="47"/>
  <c r="U16" i="47"/>
  <c r="U16" i="48" s="1"/>
  <c r="U16" i="49" s="1"/>
  <c r="U16" i="50" s="1"/>
  <c r="K16" i="47"/>
  <c r="K40" i="47" s="1"/>
  <c r="J16" i="47"/>
  <c r="J40" i="47" s="1"/>
  <c r="V40" i="47" s="1"/>
  <c r="I16" i="47"/>
  <c r="I40" i="47" s="1"/>
  <c r="U40" i="47" s="1"/>
  <c r="H16" i="47"/>
  <c r="H40" i="47" s="1"/>
  <c r="G16" i="47"/>
  <c r="R16" i="47" s="1"/>
  <c r="R16" i="48" s="1"/>
  <c r="R16" i="49" s="1"/>
  <c r="R16" i="50" s="1"/>
  <c r="F16" i="47"/>
  <c r="F40" i="47" s="1"/>
  <c r="AF14" i="47"/>
  <c r="AE14" i="47"/>
  <c r="AD14" i="47"/>
  <c r="AC14" i="47"/>
  <c r="AB14" i="47"/>
  <c r="K14" i="47"/>
  <c r="V14" i="47" s="1"/>
  <c r="V14" i="48" s="1"/>
  <c r="V14" i="49" s="1"/>
  <c r="V14" i="50" s="1"/>
  <c r="J14" i="47"/>
  <c r="U14" i="47" s="1"/>
  <c r="U14" i="48" s="1"/>
  <c r="U14" i="49" s="1"/>
  <c r="U14" i="50" s="1"/>
  <c r="I14" i="47"/>
  <c r="T14" i="47" s="1"/>
  <c r="T14" i="48" s="1"/>
  <c r="T14" i="49" s="1"/>
  <c r="T14" i="50" s="1"/>
  <c r="H14" i="47"/>
  <c r="G14" i="47"/>
  <c r="F14" i="47"/>
  <c r="AF13" i="47"/>
  <c r="AE13" i="47"/>
  <c r="AD13" i="47"/>
  <c r="AC13" i="47"/>
  <c r="AB13" i="47"/>
  <c r="K13" i="47"/>
  <c r="J13" i="47"/>
  <c r="I13" i="47"/>
  <c r="I37" i="47" s="1"/>
  <c r="U37" i="47" s="1"/>
  <c r="H13" i="47"/>
  <c r="H37" i="47" s="1"/>
  <c r="T37" i="47" s="1"/>
  <c r="G13" i="47"/>
  <c r="G37" i="47" s="1"/>
  <c r="S37" i="47" s="1"/>
  <c r="F13" i="47"/>
  <c r="F37" i="47" s="1"/>
  <c r="Q9" i="47"/>
  <c r="F9" i="47"/>
  <c r="F33" i="47" s="1"/>
  <c r="AA22" i="50" l="1"/>
  <c r="Z22" i="50"/>
  <c r="L25" i="47"/>
  <c r="L22" i="47"/>
  <c r="V16" i="47"/>
  <c r="V16" i="48" s="1"/>
  <c r="V16" i="49" s="1"/>
  <c r="V16" i="50" s="1"/>
  <c r="L20" i="47"/>
  <c r="Z26" i="50"/>
  <c r="P14" i="47"/>
  <c r="Z26" i="49"/>
  <c r="S17" i="47"/>
  <c r="S17" i="48" s="1"/>
  <c r="S17" i="49" s="1"/>
  <c r="S17" i="50" s="1"/>
  <c r="M20" i="47"/>
  <c r="Z22" i="49"/>
  <c r="AA22" i="49"/>
  <c r="S25" i="47"/>
  <c r="S25" i="48" s="1"/>
  <c r="S25" i="49" s="1"/>
  <c r="S25" i="50" s="1"/>
  <c r="AB27" i="47"/>
  <c r="L13" i="47"/>
  <c r="O14" i="47"/>
  <c r="S20" i="47"/>
  <c r="S20" i="48" s="1"/>
  <c r="S20" i="49" s="1"/>
  <c r="T25" i="47"/>
  <c r="T25" i="48" s="1"/>
  <c r="T25" i="49" s="1"/>
  <c r="T25" i="50" s="1"/>
  <c r="R13" i="47"/>
  <c r="R13" i="48" s="1"/>
  <c r="R13" i="49" s="1"/>
  <c r="R13" i="50" s="1"/>
  <c r="Z19" i="49"/>
  <c r="U20" i="47"/>
  <c r="U20" i="48" s="1"/>
  <c r="U20" i="49" s="1"/>
  <c r="U20" i="50" s="1"/>
  <c r="Z20" i="50" s="1"/>
  <c r="M23" i="47"/>
  <c r="S13" i="47"/>
  <c r="S13" i="48" s="1"/>
  <c r="S13" i="49" s="1"/>
  <c r="S13" i="50" s="1"/>
  <c r="AC51" i="47"/>
  <c r="O26" i="47"/>
  <c r="Z22" i="48"/>
  <c r="AA22" i="48"/>
  <c r="Z26" i="48"/>
  <c r="R37" i="47"/>
  <c r="M37" i="47"/>
  <c r="Q14" i="47"/>
  <c r="Q14" i="48" s="1"/>
  <c r="Q14" i="49" s="1"/>
  <c r="Q14" i="50" s="1"/>
  <c r="O20" i="47"/>
  <c r="P22" i="47"/>
  <c r="F44" i="47"/>
  <c r="M44" i="47" s="1"/>
  <c r="T13" i="47"/>
  <c r="T13" i="48" s="1"/>
  <c r="T13" i="49" s="1"/>
  <c r="T13" i="50" s="1"/>
  <c r="AC27" i="47"/>
  <c r="AD28" i="47"/>
  <c r="AD27" i="47"/>
  <c r="V19" i="47"/>
  <c r="V19" i="48" s="1"/>
  <c r="V19" i="49" s="1"/>
  <c r="V19" i="50" s="1"/>
  <c r="T20" i="47"/>
  <c r="T20" i="48" s="1"/>
  <c r="R22" i="47"/>
  <c r="R22" i="48" s="1"/>
  <c r="AE28" i="47"/>
  <c r="M17" i="47"/>
  <c r="AF28" i="47"/>
  <c r="M16" i="47"/>
  <c r="AF27" i="47"/>
  <c r="Q17" i="47"/>
  <c r="Q17" i="48" s="1"/>
  <c r="Q17" i="49" s="1"/>
  <c r="Q17" i="50" s="1"/>
  <c r="O19" i="47"/>
  <c r="P26" i="47"/>
  <c r="AC28" i="47"/>
  <c r="L16" i="47"/>
  <c r="AE27" i="47"/>
  <c r="T16" i="47"/>
  <c r="T16" i="48" s="1"/>
  <c r="T16" i="49" s="1"/>
  <c r="T16" i="50" s="1"/>
  <c r="R17" i="47"/>
  <c r="R17" i="48" s="1"/>
  <c r="R17" i="49" s="1"/>
  <c r="R17" i="50" s="1"/>
  <c r="R25" i="47"/>
  <c r="R25" i="48" s="1"/>
  <c r="R25" i="49" s="1"/>
  <c r="R25" i="50" s="1"/>
  <c r="K46" i="47"/>
  <c r="I43" i="47"/>
  <c r="U43" i="47" s="1"/>
  <c r="J43" i="47"/>
  <c r="V43" i="47" s="1"/>
  <c r="T22" i="47"/>
  <c r="I46" i="47"/>
  <c r="U46" i="47" s="1"/>
  <c r="V13" i="47"/>
  <c r="K37" i="47"/>
  <c r="K27" i="47"/>
  <c r="J41" i="47"/>
  <c r="V41" i="47" s="1"/>
  <c r="U17" i="47"/>
  <c r="U17" i="48" s="1"/>
  <c r="J28" i="47"/>
  <c r="M22" i="47"/>
  <c r="S22" i="47"/>
  <c r="H46" i="47"/>
  <c r="T46" i="47" s="1"/>
  <c r="G50" i="47"/>
  <c r="S50" i="47" s="1"/>
  <c r="R26" i="47"/>
  <c r="P41" i="47"/>
  <c r="V20" i="47"/>
  <c r="K44" i="47"/>
  <c r="N19" i="47"/>
  <c r="K49" i="47"/>
  <c r="V49" i="47" s="1"/>
  <c r="V25" i="47"/>
  <c r="V25" i="48" s="1"/>
  <c r="V25" i="49" s="1"/>
  <c r="L37" i="47"/>
  <c r="M14" i="47"/>
  <c r="P40" i="47"/>
  <c r="O40" i="47"/>
  <c r="M40" i="47"/>
  <c r="N40" i="47"/>
  <c r="O17" i="47"/>
  <c r="J49" i="47"/>
  <c r="U49" i="47" s="1"/>
  <c r="U25" i="47"/>
  <c r="U25" i="48" s="1"/>
  <c r="U25" i="49" s="1"/>
  <c r="P13" i="47"/>
  <c r="F43" i="47"/>
  <c r="L19" i="47"/>
  <c r="Q19" i="47"/>
  <c r="Q19" i="48" s="1"/>
  <c r="Q19" i="49" s="1"/>
  <c r="Q19" i="50" s="1"/>
  <c r="M19" i="47"/>
  <c r="P19" i="47"/>
  <c r="S14" i="47"/>
  <c r="S14" i="48" s="1"/>
  <c r="S14" i="49" s="1"/>
  <c r="S14" i="50" s="1"/>
  <c r="H38" i="47"/>
  <c r="T38" i="47" s="1"/>
  <c r="H28" i="47"/>
  <c r="G43" i="47"/>
  <c r="S43" i="47" s="1"/>
  <c r="R19" i="47"/>
  <c r="R19" i="48" s="1"/>
  <c r="R19" i="49" s="1"/>
  <c r="R19" i="50" s="1"/>
  <c r="N22" i="47"/>
  <c r="Z22" i="47"/>
  <c r="AA22" i="47"/>
  <c r="W22" i="47"/>
  <c r="P25" i="47"/>
  <c r="S26" i="47"/>
  <c r="H50" i="47"/>
  <c r="G28" i="47"/>
  <c r="R14" i="47"/>
  <c r="R14" i="48" s="1"/>
  <c r="R14" i="49" s="1"/>
  <c r="R14" i="50" s="1"/>
  <c r="G38" i="47"/>
  <c r="S38" i="47" s="1"/>
  <c r="L14" i="47"/>
  <c r="J37" i="47"/>
  <c r="V37" i="47" s="1"/>
  <c r="J27" i="47"/>
  <c r="U13" i="47"/>
  <c r="AB28" i="47"/>
  <c r="T17" i="47"/>
  <c r="I41" i="47"/>
  <c r="U41" i="47" s="1"/>
  <c r="Q23" i="47"/>
  <c r="Q23" i="48" s="1"/>
  <c r="Q23" i="49" s="1"/>
  <c r="Q23" i="50" s="1"/>
  <c r="O23" i="47"/>
  <c r="F47" i="47"/>
  <c r="P23" i="47"/>
  <c r="L23" i="47"/>
  <c r="M26" i="47"/>
  <c r="Z26" i="47"/>
  <c r="K28" i="47"/>
  <c r="P16" i="47"/>
  <c r="H27" i="47"/>
  <c r="K38" i="47"/>
  <c r="G47" i="47"/>
  <c r="S47" i="47" s="1"/>
  <c r="Q13" i="47"/>
  <c r="Q13" i="48" s="1"/>
  <c r="Q13" i="49" s="1"/>
  <c r="Q13" i="50" s="1"/>
  <c r="N14" i="47"/>
  <c r="S16" i="47"/>
  <c r="P17" i="47"/>
  <c r="R20" i="47"/>
  <c r="O22" i="47"/>
  <c r="T23" i="47"/>
  <c r="T23" i="48" s="1"/>
  <c r="T23" i="49" s="1"/>
  <c r="T23" i="50" s="1"/>
  <c r="Q25" i="47"/>
  <c r="Q25" i="48" s="1"/>
  <c r="Q25" i="49" s="1"/>
  <c r="Q25" i="50" s="1"/>
  <c r="N26" i="47"/>
  <c r="V26" i="47"/>
  <c r="F38" i="47"/>
  <c r="L41" i="47"/>
  <c r="F46" i="47"/>
  <c r="F49" i="47"/>
  <c r="J50" i="47"/>
  <c r="U50" i="47" s="1"/>
  <c r="I28" i="47"/>
  <c r="M41" i="47"/>
  <c r="H43" i="47"/>
  <c r="T43" i="47" s="1"/>
  <c r="F27" i="47"/>
  <c r="N37" i="47"/>
  <c r="I38" i="47"/>
  <c r="U38" i="47" s="1"/>
  <c r="O41" i="47"/>
  <c r="M13" i="47"/>
  <c r="Z14" i="47"/>
  <c r="O16" i="47"/>
  <c r="L17" i="47"/>
  <c r="N20" i="47"/>
  <c r="M25" i="47"/>
  <c r="G27" i="47"/>
  <c r="J38" i="47"/>
  <c r="V38" i="47" s="1"/>
  <c r="J46" i="47"/>
  <c r="V46" i="47" s="1"/>
  <c r="F50" i="47"/>
  <c r="O13" i="47"/>
  <c r="Q16" i="47"/>
  <c r="Q16" i="48" s="1"/>
  <c r="Q16" i="49" s="1"/>
  <c r="Q16" i="50" s="1"/>
  <c r="N17" i="47"/>
  <c r="V17" i="47"/>
  <c r="P20" i="47"/>
  <c r="O25" i="47"/>
  <c r="L26" i="47"/>
  <c r="T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Z20" i="49" l="1"/>
  <c r="X19" i="50"/>
  <c r="Y19" i="50"/>
  <c r="W19" i="50"/>
  <c r="AA19" i="50"/>
  <c r="Z19" i="50"/>
  <c r="X14" i="50"/>
  <c r="AA14" i="50"/>
  <c r="Y14" i="50"/>
  <c r="Z14" i="50"/>
  <c r="Q28" i="50"/>
  <c r="W14" i="50"/>
  <c r="X20" i="48"/>
  <c r="W13" i="50"/>
  <c r="X13" i="50"/>
  <c r="Q27" i="50"/>
  <c r="Y13" i="50"/>
  <c r="X25" i="50"/>
  <c r="Y25" i="50"/>
  <c r="X20" i="49"/>
  <c r="S20" i="50"/>
  <c r="X20" i="50" s="1"/>
  <c r="Z25" i="49"/>
  <c r="U25" i="50"/>
  <c r="Z25" i="50" s="1"/>
  <c r="AA25" i="49"/>
  <c r="V25" i="50"/>
  <c r="AA25" i="50" s="1"/>
  <c r="W25" i="50"/>
  <c r="Z16" i="50"/>
  <c r="W16" i="50"/>
  <c r="Y16" i="50"/>
  <c r="AA16" i="50"/>
  <c r="Z20" i="47"/>
  <c r="AA14" i="47"/>
  <c r="X20" i="47"/>
  <c r="Z23" i="50"/>
  <c r="AA23" i="50"/>
  <c r="X23" i="50"/>
  <c r="Y23" i="50"/>
  <c r="W23" i="50"/>
  <c r="W17" i="50"/>
  <c r="X17" i="50"/>
  <c r="W25" i="49"/>
  <c r="X25" i="49"/>
  <c r="Y25" i="49"/>
  <c r="R27" i="48"/>
  <c r="R22" i="49"/>
  <c r="W23" i="49"/>
  <c r="AA23" i="49"/>
  <c r="Z23" i="49"/>
  <c r="X23" i="49"/>
  <c r="Y23" i="49"/>
  <c r="U28" i="47"/>
  <c r="Y20" i="48"/>
  <c r="T20" i="49"/>
  <c r="Z16" i="49"/>
  <c r="Y16" i="49"/>
  <c r="W16" i="49"/>
  <c r="AA16" i="49"/>
  <c r="L44" i="47"/>
  <c r="Z17" i="47"/>
  <c r="W17" i="49"/>
  <c r="X17" i="49"/>
  <c r="AA19" i="49"/>
  <c r="Z20" i="48"/>
  <c r="W19" i="49"/>
  <c r="X19" i="49"/>
  <c r="Y19" i="49"/>
  <c r="U28" i="48"/>
  <c r="U17" i="49"/>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V17" i="50" s="1"/>
  <c r="AA17" i="50"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U28" i="49" l="1"/>
  <c r="U17" i="50"/>
  <c r="W22" i="49"/>
  <c r="R22" i="50"/>
  <c r="AA17" i="48"/>
  <c r="Y20" i="49"/>
  <c r="T20" i="50"/>
  <c r="Y20" i="50" s="1"/>
  <c r="X22" i="48"/>
  <c r="S22" i="49"/>
  <c r="X26" i="48"/>
  <c r="S26" i="49"/>
  <c r="S26" i="50" s="1"/>
  <c r="S27" i="48"/>
  <c r="S16" i="49"/>
  <c r="S16" i="50" s="1"/>
  <c r="W20" i="48"/>
  <c r="R20" i="49"/>
  <c r="R20" i="50" s="1"/>
  <c r="U27" i="48"/>
  <c r="Z27" i="48" s="1"/>
  <c r="U13" i="49"/>
  <c r="U13" i="50" s="1"/>
  <c r="T28" i="48"/>
  <c r="Y28" i="48" s="1"/>
  <c r="T17" i="49"/>
  <c r="T17" i="50" s="1"/>
  <c r="W26" i="48"/>
  <c r="R26" i="49"/>
  <c r="Z28" i="49"/>
  <c r="Y22" i="48"/>
  <c r="T22" i="49"/>
  <c r="T22" i="50" s="1"/>
  <c r="Y26" i="48"/>
  <c r="T26" i="49"/>
  <c r="AA17" i="49"/>
  <c r="AA20" i="48"/>
  <c r="V20" i="49"/>
  <c r="AA26" i="48"/>
  <c r="V26" i="49"/>
  <c r="V27" i="48"/>
  <c r="AA27" i="48" s="1"/>
  <c r="V13" i="49"/>
  <c r="V13" i="50" s="1"/>
  <c r="Z17" i="49"/>
  <c r="R27" i="49"/>
  <c r="W27" i="49" s="1"/>
  <c r="X16" i="48"/>
  <c r="V28" i="48"/>
  <c r="AA28" i="48" s="1"/>
  <c r="X27" i="48"/>
  <c r="W27" i="48"/>
  <c r="R28" i="48"/>
  <c r="W28" i="48" s="1"/>
  <c r="Z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W26" i="49" l="1"/>
  <c r="R26" i="50"/>
  <c r="W26" i="50" s="1"/>
  <c r="Y17" i="50"/>
  <c r="W22" i="50"/>
  <c r="R27" i="50"/>
  <c r="W27" i="50" s="1"/>
  <c r="V27" i="50"/>
  <c r="AA27" i="50" s="1"/>
  <c r="AA13" i="50"/>
  <c r="X16" i="50"/>
  <c r="X22" i="49"/>
  <c r="S22" i="50"/>
  <c r="X22" i="50" s="1"/>
  <c r="Y22" i="50"/>
  <c r="T27" i="50"/>
  <c r="Y27" i="50" s="1"/>
  <c r="U27" i="50"/>
  <c r="Z27" i="50" s="1"/>
  <c r="Z13" i="50"/>
  <c r="W20" i="50"/>
  <c r="R28" i="50"/>
  <c r="W28" i="50" s="1"/>
  <c r="AA20" i="49"/>
  <c r="V20" i="50"/>
  <c r="Y26" i="49"/>
  <c r="T26" i="50"/>
  <c r="Y26" i="50" s="1"/>
  <c r="AA26" i="49"/>
  <c r="V26" i="50"/>
  <c r="AA26" i="50" s="1"/>
  <c r="X26" i="50"/>
  <c r="S28" i="50"/>
  <c r="X28" i="50" s="1"/>
  <c r="U28" i="50"/>
  <c r="Z28" i="50" s="1"/>
  <c r="Z17" i="50"/>
  <c r="U27" i="49"/>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S27" i="50" l="1"/>
  <c r="X27" i="50" s="1"/>
  <c r="AA20" i="50"/>
  <c r="V28" i="50"/>
  <c r="AA28" i="50" s="1"/>
  <c r="T28" i="50"/>
  <c r="Y28" i="50" s="1"/>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F13" i="33"/>
  <c r="G13" i="33"/>
  <c r="H13" i="33"/>
  <c r="I13" i="33"/>
  <c r="J13" i="33"/>
  <c r="F14" i="33"/>
  <c r="G14" i="33"/>
  <c r="H14" i="33"/>
  <c r="I14" i="33"/>
  <c r="J14" i="33"/>
  <c r="F16" i="33"/>
  <c r="G16" i="33"/>
  <c r="H16" i="33"/>
  <c r="I16" i="33"/>
  <c r="J16" i="33"/>
  <c r="F17" i="33"/>
  <c r="G17" i="33"/>
  <c r="H17" i="33"/>
  <c r="I17" i="33"/>
  <c r="J17" i="33"/>
  <c r="F19" i="33"/>
  <c r="G19" i="33"/>
  <c r="H19" i="33"/>
  <c r="I19" i="33"/>
  <c r="J19" i="33"/>
  <c r="F20" i="33"/>
  <c r="G20" i="33"/>
  <c r="H20" i="33"/>
  <c r="I20" i="33"/>
  <c r="J20" i="33"/>
  <c r="F22" i="33"/>
  <c r="G22" i="33"/>
  <c r="H22" i="33"/>
  <c r="I22" i="33"/>
  <c r="J22" i="33"/>
  <c r="F23" i="33"/>
  <c r="G23" i="33"/>
  <c r="H23" i="33"/>
  <c r="I23" i="33"/>
  <c r="J23" i="33"/>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16" i="34"/>
  <c r="H40" i="34" s="1"/>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50" i="33"/>
  <c r="Q49" i="33"/>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J28" i="32"/>
  <c r="J29" i="32"/>
  <c r="I29" i="32"/>
  <c r="I28" i="32"/>
  <c r="H28" i="32"/>
  <c r="G28" i="32"/>
  <c r="H29" i="32"/>
  <c r="G29" i="32"/>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26" i="32"/>
  <c r="J53" i="32" s="1"/>
  <c r="J25" i="32"/>
  <c r="J52" i="32" s="1"/>
  <c r="H26" i="32"/>
  <c r="H53" i="32" s="1"/>
  <c r="H25" i="32"/>
  <c r="G26" i="32"/>
  <c r="G53" i="32" s="1"/>
  <c r="G25" i="32"/>
  <c r="I26" i="32"/>
  <c r="I53" i="32" s="1"/>
  <c r="I25" i="32"/>
  <c r="F26" i="32"/>
  <c r="F25" i="32"/>
  <c r="F52" i="32" s="1"/>
  <c r="I23" i="32"/>
  <c r="I22" i="32"/>
  <c r="I49" i="32" s="1"/>
  <c r="J23" i="32"/>
  <c r="J22" i="32"/>
  <c r="H23" i="32"/>
  <c r="H22" i="32"/>
  <c r="G23" i="32"/>
  <c r="G50" i="32" s="1"/>
  <c r="G22" i="32"/>
  <c r="G49" i="32" s="1"/>
  <c r="F23" i="32"/>
  <c r="F50" i="32" s="1"/>
  <c r="F22" i="32"/>
  <c r="J20" i="32"/>
  <c r="J47" i="32" s="1"/>
  <c r="J19" i="32"/>
  <c r="I20" i="32"/>
  <c r="I47" i="32" s="1"/>
  <c r="I19" i="32"/>
  <c r="H20" i="32"/>
  <c r="H47" i="32" s="1"/>
  <c r="H19" i="32"/>
  <c r="H46" i="32" s="1"/>
  <c r="G20" i="32"/>
  <c r="G47" i="32" s="1"/>
  <c r="G19" i="32"/>
  <c r="G46" i="32" s="1"/>
  <c r="F20" i="32"/>
  <c r="F19" i="32"/>
  <c r="J17" i="32"/>
  <c r="H14" i="32"/>
  <c r="H41" i="32" s="1"/>
  <c r="H13" i="32"/>
  <c r="H40" i="32" s="1"/>
  <c r="H16" i="32"/>
  <c r="J16" i="32"/>
  <c r="I17" i="32"/>
  <c r="I16" i="32"/>
  <c r="I43" i="32" s="1"/>
  <c r="G17" i="32"/>
  <c r="G44" i="32" s="1"/>
  <c r="G16" i="32"/>
  <c r="G43" i="32" s="1"/>
  <c r="F17" i="32"/>
  <c r="F16" i="32"/>
  <c r="J14" i="32"/>
  <c r="I14" i="32"/>
  <c r="J13" i="32"/>
  <c r="I13" i="32"/>
  <c r="G14" i="32"/>
  <c r="G13" i="32"/>
  <c r="F14" i="32"/>
  <c r="F41" i="32" s="1"/>
  <c r="F13" i="32"/>
  <c r="F40" i="32" s="1"/>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T40" i="45" s="1"/>
  <c r="T40" i="46" s="1"/>
  <c r="T40" i="47" s="1"/>
  <c r="T51" i="47" s="1"/>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51" i="46"/>
  <c r="S51" i="45"/>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H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F28" i="32"/>
  <c r="F29" i="32"/>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4" i="38"/>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tc={EB20F34A-B1CA-4390-9F24-C60481D66B6C}</author>
  </authors>
  <commentList>
    <comment ref="F28"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Las Palmas and Alicante is included</t>
      </text>
    </comment>
  </commentList>
</comments>
</file>

<file path=xl/sharedStrings.xml><?xml version="1.0" encoding="utf-8"?>
<sst xmlns="http://schemas.openxmlformats.org/spreadsheetml/2006/main" count="2209" uniqueCount="137">
  <si>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</si>
  <si>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</si>
  <si>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</si>
  <si>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</si>
  <si>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</si>
  <si>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</si>
  <si>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</si>
  <si>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</si>
  <si>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</si>
  <si>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</si>
  <si>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</si>
  <si>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</si>
  <si>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</si>
  <si>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</si>
  <si>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</si>
  <si>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</si>
  <si>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</si>
  <si>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</si>
  <si>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</si>
  <si>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</si>
  <si>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</si>
  <si>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</si>
  <si>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</si>
  <si>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</si>
  <si>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</si>
  <si>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</si>
  <si>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</si>
  <si>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</si>
  <si>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</si>
  <si>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</si>
  <si>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</si>
  <si>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</si>
  <si>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</si>
  <si>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</si>
  <si>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</si>
  <si>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</si>
  <si>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</si>
  <si>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</si>
  <si>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</si>
  <si>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</si>
  <si>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</si>
  <si>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</si>
  <si>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</si>
  <si>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</si>
  <si>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</si>
  <si>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</si>
  <si>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</si>
  <si>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</si>
  <si>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</si>
  <si>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</si>
  <si>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</si>
  <si>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</si>
  <si>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</si>
  <si>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</si>
  <si>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</si>
  <si>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</si>
  <si>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</si>
  <si>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</si>
  <si>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</si>
  <si>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</si>
  <si>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</si>
  <si>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</si>
  <si>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</si>
  <si>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</si>
  <si>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</si>
  <si>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</si>
  <si>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</si>
  <si>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</si>
  <si>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</si>
  <si>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</si>
  <si>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</si>
  <si>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</si>
  <si>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</si>
  <si>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</si>
  <si>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</si>
  <si>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</si>
  <si>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</si>
  <si>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</si>
  <si>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</si>
  <si>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</si>
  <si>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</si>
  <si>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</si>
  <si>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</si>
  <si>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</si>
  <si>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</si>
  <si>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</si>
  <si>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</si>
  <si>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</si>
  <si>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</si>
  <si>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</si>
  <si>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</si>
  <si>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</si>
  <si>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</si>
  <si>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</si>
  <si>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</si>
  <si>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</si>
  <si>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</si>
  <si>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</si>
  <si>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</si>
  <si>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</si>
  <si>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</si>
  <si>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</si>
  <si>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</si>
  <si>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</si>
  <si>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</si>
  <si>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</si>
  <si>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</si>
  <si>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</si>
  <si>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</si>
  <si>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</si>
  <si>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</si>
  <si>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</si>
  <si>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</si>
  <si>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</si>
  <si>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</si>
  <si>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</si>
  <si>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</si>
  <si>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</si>
  <si>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</si>
  <si>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</si>
  <si>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</si>
  <si>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</si>
  <si>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</si>
  <si>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</si>
  <si>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</si>
  <si>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</si>
  <si>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</si>
  <si>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</si>
  <si>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</si>
  <si>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</si>
  <si>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</si>
  <si>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</si>
  <si>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</si>
  <si>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</si>
  <si>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May 2024</t>
  </si>
  <si>
    <t>Apr to June  (YTD)</t>
  </si>
  <si>
    <t>Central Med &amp; Northern Europe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</si>
</sst>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xr:uid="{00000000-0005-0000-0000-000001000000}"/>
    <cellStyle name="Header1" xfId="4" xr:uid="{00000000-0005-0000-0000-000002000000}"/>
    <cellStyle name="Line_ClosingBal" xfId="6" xr:uid="{00000000-0005-0000-0000-000003000000}"/>
    <cellStyle name="Normal" xfId="0" builtinId="0"/>
    <cellStyle name="Normal 2" xfId="2" xr:uid="{00000000-0005-0000-0000-000005000000}"/>
    <cellStyle name="Percent" xfId="8" builtinId="5"/>
    <cellStyle name="Sheet_Header" xfId="1" xr:uid="{00000000-0005-0000-0000-000007000000}"/>
    <cellStyle name="Sheet_Header2" xfId="3" xr:uid="{00000000-0005-0000-0000-000008000000}"/>
    <cellStyle name="Unit" xfId="5" xr:uid="{00000000-0005-0000-0000-000009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haredStrings" Target="sharedString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rgbClr val="FF0000"/>
              </a:solidFill>
              <a:effectLst/>
              <a:uLnTx/>
              <a:uFillTx/>
              <a:latin typeface="+mn-lt"/>
              <a:ea typeface="+mn-ea"/>
              <a:cs typeface="+mn-cs"/>
            </a:rPr>
            <a:t>St. Lucia</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rgbClr val="FF0000"/>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rgbClr val="FF0000"/>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rgbClr val="FF0000"/>
            </a:solidFill>
            <a:effectLst/>
          </a:endParaRPr>
        </a:p>
        <a:p>
          <a:pPr rtl="0" eaLnBrk="1" latinLnBrk="0" hangingPunct="1">
            <a:spcBef>
              <a:spcPts val="600"/>
            </a:spcBef>
            <a:spcAft>
              <a:spcPts val="600"/>
            </a:spcAft>
          </a:pPr>
          <a:r>
            <a:rPr lang="de-DE" sz="1000" i="1" baseline="0">
              <a:solidFill>
                <a:srgbClr val="FF0000"/>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147530</xdr:colOff>
      <xdr:row>0</xdr:row>
      <xdr:rowOff>0</xdr:rowOff>
    </xdr:from>
    <xdr:to>
      <xdr:col>34</xdr:col>
      <xdr:colOff>63498</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gyholding.sharepoint.com/sites/Finance/Shared%20Documents/General/2024/KPI/Monthly&amp;KPI/3-March/Traffic%20Stats%20Template.xlsx" TargetMode="External"/><Relationship Id="rId1" Type="http://schemas.openxmlformats.org/officeDocument/2006/relationships/externalLinkPath" Target="https://gyholding.sharepoint.com/sites/Finance/Shared%20Documents/General/2024/KPI/Monthly&amp;KPI/3-March/Traffic%20Stats%20Templat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gyholding.sharepoint.com/sites/Finance/Shared%20Documents/General/2024/KPI/Monthly&amp;KPI/2-Feb/Traffic%20Stats%20Template.xlsx" TargetMode="External"/><Relationship Id="rId1" Type="http://schemas.openxmlformats.org/officeDocument/2006/relationships/externalLinkPath" Target="https://gyholding.sharepoint.com/sites/Finance/Shared%20Documents/General/2024/KPI/Monthly&amp;KPI/2-Feb/Traffic%20Stats%20Templ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rtin%20Brown\AppData\Local\Microsoft\Windows\INetCache\Content.Outlook\LU4KSK71\Monthly%20Pax%20KPIs%202019%20vs%202023_March%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Disclaimer"/>
      <sheetName val="Notes"/>
      <sheetName val="Occupancy_2023"/>
      <sheetName val="Traffic&gt;"/>
      <sheetName val="MONTHLY"/>
      <sheetName val="DATA BACKUP"/>
      <sheetName val="Feb-24"/>
      <sheetName val="Jan-24"/>
      <sheetName val="Dec-23"/>
      <sheetName val="Nov-23"/>
      <sheetName val="Oct-23"/>
      <sheetName val="Sep-23"/>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refreshError="1"/>
      <sheetData sheetId="1" refreshError="1"/>
      <sheetData sheetId="2" refreshError="1"/>
      <sheetData sheetId="3" refreshError="1"/>
      <sheetData sheetId="4" refreshError="1"/>
      <sheetData sheetId="5" refreshError="1"/>
      <sheetData sheetId="6" refreshError="1">
        <row r="3">
          <cell r="AE3" t="str">
            <v>January</v>
          </cell>
          <cell r="AF3" t="str">
            <v>February</v>
          </cell>
          <cell r="AG3" t="str">
            <v>March</v>
          </cell>
          <cell r="AH3" t="str">
            <v>April</v>
          </cell>
          <cell r="AI3" t="str">
            <v>May</v>
          </cell>
          <cell r="AJ3" t="str">
            <v>June</v>
          </cell>
          <cell r="AK3" t="str">
            <v>July</v>
          </cell>
          <cell r="AL3" t="str">
            <v>August</v>
          </cell>
          <cell r="AM3" t="str">
            <v>September</v>
          </cell>
          <cell r="AN3" t="str">
            <v>October</v>
          </cell>
          <cell r="AO3" t="str">
            <v>November</v>
          </cell>
          <cell r="AP3" t="str">
            <v>December</v>
          </cell>
          <cell r="AS3" t="str">
            <v>January</v>
          </cell>
          <cell r="AT3" t="str">
            <v>February</v>
          </cell>
          <cell r="AU3" t="str">
            <v>March</v>
          </cell>
          <cell r="AV3" t="str">
            <v>April</v>
          </cell>
          <cell r="AW3" t="str">
            <v>May</v>
          </cell>
          <cell r="AX3" t="str">
            <v>June</v>
          </cell>
          <cell r="AY3" t="str">
            <v>July</v>
          </cell>
          <cell r="AZ3" t="str">
            <v>August</v>
          </cell>
          <cell r="BA3" t="str">
            <v>September</v>
          </cell>
          <cell r="BB3" t="str">
            <v>October</v>
          </cell>
          <cell r="BC3" t="str">
            <v>November</v>
          </cell>
          <cell r="BD3" t="str">
            <v>December</v>
          </cell>
        </row>
        <row r="4">
          <cell r="B4" t="str">
            <v>CALL</v>
          </cell>
          <cell r="Q4" t="str">
            <v>FY24</v>
          </cell>
          <cell r="T4" t="str">
            <v>FY25</v>
          </cell>
          <cell r="AE4" t="str">
            <v>FY23</v>
          </cell>
          <cell r="AH4" t="str">
            <v>FY24</v>
          </cell>
          <cell r="AS4" t="str">
            <v>FY22</v>
          </cell>
          <cell r="AV4" t="str">
            <v>FY23</v>
          </cell>
          <cell r="BG4" t="str">
            <v>FY22</v>
          </cell>
          <cell r="BU4" t="str">
            <v>FY20</v>
          </cell>
          <cell r="CL4" t="str">
            <v>FY20</v>
          </cell>
        </row>
        <row r="5">
          <cell r="B5" t="str">
            <v>Americas</v>
          </cell>
          <cell r="Q5">
            <v>269</v>
          </cell>
          <cell r="R5">
            <v>224</v>
          </cell>
          <cell r="S5">
            <v>282</v>
          </cell>
          <cell r="T5">
            <v>0</v>
          </cell>
          <cell r="U5">
            <v>0</v>
          </cell>
          <cell r="V5">
            <v>0</v>
          </cell>
          <cell r="W5">
            <v>0</v>
          </cell>
          <cell r="X5">
            <v>0</v>
          </cell>
          <cell r="Y5">
            <v>0</v>
          </cell>
          <cell r="Z5">
            <v>0</v>
          </cell>
          <cell r="AA5">
            <v>0</v>
          </cell>
          <cell r="AB5">
            <v>0</v>
          </cell>
          <cell r="AE5">
            <v>188</v>
          </cell>
          <cell r="AF5">
            <v>161</v>
          </cell>
          <cell r="AG5">
            <v>181</v>
          </cell>
          <cell r="AH5">
            <v>129</v>
          </cell>
          <cell r="AI5">
            <v>99</v>
          </cell>
          <cell r="AJ5">
            <v>95</v>
          </cell>
          <cell r="AK5">
            <v>105</v>
          </cell>
          <cell r="AL5">
            <v>99</v>
          </cell>
          <cell r="AM5">
            <v>98</v>
          </cell>
          <cell r="AN5">
            <v>81</v>
          </cell>
          <cell r="AO5">
            <v>165</v>
          </cell>
          <cell r="AP5">
            <v>229</v>
          </cell>
          <cell r="AQ5">
            <v>1630</v>
          </cell>
          <cell r="AS5">
            <v>164</v>
          </cell>
          <cell r="AT5">
            <v>162</v>
          </cell>
          <cell r="AU5">
            <v>204</v>
          </cell>
          <cell r="AV5">
            <v>136</v>
          </cell>
          <cell r="AW5">
            <v>83</v>
          </cell>
          <cell r="AX5">
            <v>77</v>
          </cell>
          <cell r="AY5">
            <v>84</v>
          </cell>
          <cell r="AZ5">
            <v>81</v>
          </cell>
          <cell r="BA5">
            <v>82</v>
          </cell>
          <cell r="BB5">
            <v>78</v>
          </cell>
          <cell r="BC5">
            <v>144</v>
          </cell>
          <cell r="BD5">
            <v>191</v>
          </cell>
          <cell r="BE5">
            <v>1486</v>
          </cell>
          <cell r="BG5">
            <v>0</v>
          </cell>
          <cell r="BH5">
            <v>0</v>
          </cell>
          <cell r="BI5">
            <v>0</v>
          </cell>
          <cell r="BJ5">
            <v>0</v>
          </cell>
          <cell r="BK5">
            <v>0</v>
          </cell>
          <cell r="BL5">
            <v>7</v>
          </cell>
          <cell r="BM5">
            <v>28</v>
          </cell>
          <cell r="BN5">
            <v>51</v>
          </cell>
          <cell r="BO5">
            <v>60</v>
          </cell>
          <cell r="BP5">
            <v>89</v>
          </cell>
          <cell r="BQ5">
            <v>115</v>
          </cell>
          <cell r="BR5">
            <v>172</v>
          </cell>
          <cell r="BS5">
            <v>522</v>
          </cell>
          <cell r="BU5">
            <v>187</v>
          </cell>
          <cell r="BV5">
            <v>175</v>
          </cell>
          <cell r="BW5">
            <v>147</v>
          </cell>
          <cell r="BX5">
            <v>42</v>
          </cell>
          <cell r="BY5">
            <v>0</v>
          </cell>
          <cell r="BZ5">
            <v>0</v>
          </cell>
          <cell r="CA5">
            <v>0</v>
          </cell>
          <cell r="CB5">
            <v>0</v>
          </cell>
          <cell r="CC5">
            <v>0</v>
          </cell>
          <cell r="CD5">
            <v>0</v>
          </cell>
          <cell r="CE5">
            <v>0</v>
          </cell>
          <cell r="CF5">
            <v>0</v>
          </cell>
          <cell r="CG5">
            <v>551</v>
          </cell>
          <cell r="CI5">
            <v>189</v>
          </cell>
          <cell r="CJ5">
            <v>157</v>
          </cell>
          <cell r="CK5">
            <v>170</v>
          </cell>
          <cell r="CL5">
            <v>129</v>
          </cell>
          <cell r="CM5">
            <v>90</v>
          </cell>
          <cell r="CN5">
            <v>97</v>
          </cell>
          <cell r="CO5">
            <v>101</v>
          </cell>
          <cell r="CP5">
            <v>97</v>
          </cell>
          <cell r="CQ5">
            <v>79</v>
          </cell>
          <cell r="CR5">
            <v>110</v>
          </cell>
          <cell r="CS5">
            <v>172</v>
          </cell>
          <cell r="CT5">
            <v>200</v>
          </cell>
          <cell r="CU5">
            <v>1591</v>
          </cell>
        </row>
        <row r="6">
          <cell r="B6" t="str">
            <v>Antigua</v>
          </cell>
          <cell r="Q6">
            <v>73</v>
          </cell>
          <cell r="R6">
            <v>78</v>
          </cell>
          <cell r="S6">
            <v>74</v>
          </cell>
          <cell r="T6">
            <v>0</v>
          </cell>
          <cell r="U6">
            <v>0</v>
          </cell>
          <cell r="V6">
            <v>0</v>
          </cell>
          <cell r="W6">
            <v>0</v>
          </cell>
          <cell r="X6">
            <v>0</v>
          </cell>
          <cell r="Y6">
            <v>0</v>
          </cell>
          <cell r="Z6">
            <v>0</v>
          </cell>
          <cell r="AA6">
            <v>0</v>
          </cell>
          <cell r="AB6">
            <v>0</v>
          </cell>
          <cell r="AE6">
            <v>68</v>
          </cell>
          <cell r="AF6">
            <v>61</v>
          </cell>
          <cell r="AG6">
            <v>57</v>
          </cell>
          <cell r="AH6">
            <v>23</v>
          </cell>
          <cell r="AI6">
            <v>9</v>
          </cell>
          <cell r="AJ6">
            <v>2</v>
          </cell>
          <cell r="AK6">
            <v>4</v>
          </cell>
          <cell r="AL6">
            <v>3</v>
          </cell>
          <cell r="AM6">
            <v>0</v>
          </cell>
          <cell r="AN6">
            <v>4</v>
          </cell>
          <cell r="AO6">
            <v>52</v>
          </cell>
          <cell r="AP6">
            <v>87</v>
          </cell>
          <cell r="AS6">
            <v>64</v>
          </cell>
          <cell r="AT6">
            <v>59</v>
          </cell>
          <cell r="AU6">
            <v>74</v>
          </cell>
          <cell r="AV6">
            <v>25</v>
          </cell>
          <cell r="AW6">
            <v>3</v>
          </cell>
          <cell r="AX6">
            <v>1</v>
          </cell>
          <cell r="AY6">
            <v>1</v>
          </cell>
          <cell r="AZ6">
            <v>0</v>
          </cell>
          <cell r="BA6">
            <v>2</v>
          </cell>
          <cell r="BB6">
            <v>4</v>
          </cell>
          <cell r="BC6">
            <v>40</v>
          </cell>
          <cell r="BD6">
            <v>73</v>
          </cell>
          <cell r="BG6">
            <v>0</v>
          </cell>
          <cell r="BH6">
            <v>0</v>
          </cell>
          <cell r="BI6">
            <v>0</v>
          </cell>
          <cell r="BJ6">
            <v>0</v>
          </cell>
          <cell r="BK6">
            <v>0</v>
          </cell>
          <cell r="BL6">
            <v>0</v>
          </cell>
          <cell r="BM6">
            <v>6</v>
          </cell>
          <cell r="BN6">
            <v>7</v>
          </cell>
          <cell r="BO6">
            <v>3</v>
          </cell>
          <cell r="BP6">
            <v>4</v>
          </cell>
          <cell r="BQ6">
            <v>21</v>
          </cell>
          <cell r="BR6">
            <v>70</v>
          </cell>
          <cell r="BU6">
            <v>61</v>
          </cell>
          <cell r="BV6">
            <v>55</v>
          </cell>
          <cell r="BW6">
            <v>29</v>
          </cell>
          <cell r="BX6">
            <v>0</v>
          </cell>
          <cell r="BY6">
            <v>0</v>
          </cell>
          <cell r="BZ6">
            <v>0</v>
          </cell>
          <cell r="CA6">
            <v>0</v>
          </cell>
          <cell r="CB6">
            <v>0</v>
          </cell>
          <cell r="CC6">
            <v>0</v>
          </cell>
          <cell r="CD6">
            <v>0</v>
          </cell>
          <cell r="CE6">
            <v>0</v>
          </cell>
          <cell r="CF6">
            <v>0</v>
          </cell>
          <cell r="CI6">
            <v>76</v>
          </cell>
          <cell r="CJ6">
            <v>62</v>
          </cell>
          <cell r="CK6">
            <v>62</v>
          </cell>
          <cell r="CL6">
            <v>27</v>
          </cell>
          <cell r="CM6">
            <v>8</v>
          </cell>
          <cell r="CN6">
            <v>5</v>
          </cell>
          <cell r="CO6">
            <v>6</v>
          </cell>
          <cell r="CP6">
            <v>4</v>
          </cell>
          <cell r="CQ6">
            <v>3</v>
          </cell>
          <cell r="CR6">
            <v>13</v>
          </cell>
          <cell r="CS6">
            <v>51</v>
          </cell>
          <cell r="CT6">
            <v>69</v>
          </cell>
        </row>
        <row r="7">
          <cell r="B7" t="str">
            <v>Nassau</v>
          </cell>
          <cell r="Q7">
            <v>124</v>
          </cell>
          <cell r="R7">
            <v>114</v>
          </cell>
          <cell r="S7">
            <v>144</v>
          </cell>
          <cell r="T7">
            <v>0</v>
          </cell>
          <cell r="U7">
            <v>0</v>
          </cell>
          <cell r="V7">
            <v>0</v>
          </cell>
          <cell r="W7">
            <v>0</v>
          </cell>
          <cell r="X7">
            <v>0</v>
          </cell>
          <cell r="Y7">
            <v>0</v>
          </cell>
          <cell r="Z7">
            <v>0</v>
          </cell>
          <cell r="AA7">
            <v>0</v>
          </cell>
          <cell r="AB7">
            <v>0</v>
          </cell>
          <cell r="AE7">
            <v>120</v>
          </cell>
          <cell r="AF7">
            <v>100</v>
          </cell>
          <cell r="AG7">
            <v>124</v>
          </cell>
          <cell r="AH7">
            <v>106</v>
          </cell>
          <cell r="AI7">
            <v>84</v>
          </cell>
          <cell r="AJ7">
            <v>83</v>
          </cell>
          <cell r="AK7">
            <v>88</v>
          </cell>
          <cell r="AL7">
            <v>88</v>
          </cell>
          <cell r="AM7">
            <v>85</v>
          </cell>
          <cell r="AN7">
            <v>76</v>
          </cell>
          <cell r="AO7">
            <v>113</v>
          </cell>
          <cell r="AP7">
            <v>142</v>
          </cell>
          <cell r="AS7">
            <v>100</v>
          </cell>
          <cell r="AT7">
            <v>103</v>
          </cell>
          <cell r="AU7">
            <v>130</v>
          </cell>
          <cell r="AV7">
            <v>111</v>
          </cell>
          <cell r="AW7">
            <v>80</v>
          </cell>
          <cell r="AX7">
            <v>76</v>
          </cell>
          <cell r="AY7">
            <v>83</v>
          </cell>
          <cell r="AZ7">
            <v>81</v>
          </cell>
          <cell r="BA7">
            <v>80</v>
          </cell>
          <cell r="BB7">
            <v>74</v>
          </cell>
          <cell r="BC7">
            <v>104</v>
          </cell>
          <cell r="BD7">
            <v>118</v>
          </cell>
          <cell r="BG7">
            <v>0</v>
          </cell>
          <cell r="BH7">
            <v>0</v>
          </cell>
          <cell r="BI7">
            <v>0</v>
          </cell>
          <cell r="BJ7">
            <v>0</v>
          </cell>
          <cell r="BK7">
            <v>0</v>
          </cell>
          <cell r="BL7">
            <v>7</v>
          </cell>
          <cell r="BM7">
            <v>22</v>
          </cell>
          <cell r="BN7">
            <v>44</v>
          </cell>
          <cell r="BO7">
            <v>57</v>
          </cell>
          <cell r="BP7">
            <v>85</v>
          </cell>
          <cell r="BQ7">
            <v>94</v>
          </cell>
          <cell r="BR7">
            <v>102</v>
          </cell>
          <cell r="BU7">
            <v>126</v>
          </cell>
          <cell r="BV7">
            <v>120</v>
          </cell>
          <cell r="BW7">
            <v>118</v>
          </cell>
          <cell r="BX7">
            <v>42</v>
          </cell>
          <cell r="BY7">
            <v>0</v>
          </cell>
          <cell r="BZ7">
            <v>0</v>
          </cell>
          <cell r="CA7">
            <v>0</v>
          </cell>
          <cell r="CB7">
            <v>0</v>
          </cell>
          <cell r="CC7">
            <v>0</v>
          </cell>
          <cell r="CD7">
            <v>0</v>
          </cell>
          <cell r="CE7">
            <v>0</v>
          </cell>
          <cell r="CF7">
            <v>0</v>
          </cell>
          <cell r="CI7">
            <v>113</v>
          </cell>
          <cell r="CJ7">
            <v>95</v>
          </cell>
          <cell r="CK7">
            <v>108</v>
          </cell>
          <cell r="CL7">
            <v>102</v>
          </cell>
          <cell r="CM7">
            <v>82</v>
          </cell>
          <cell r="CN7">
            <v>92</v>
          </cell>
          <cell r="CO7">
            <v>95</v>
          </cell>
          <cell r="CP7">
            <v>93</v>
          </cell>
          <cell r="CQ7">
            <v>76</v>
          </cell>
          <cell r="CR7">
            <v>97</v>
          </cell>
          <cell r="CS7">
            <v>121</v>
          </cell>
          <cell r="CT7">
            <v>131</v>
          </cell>
        </row>
        <row r="8">
          <cell r="B8" t="str">
            <v>Prince Rupert</v>
          </cell>
          <cell r="Q8">
            <v>0</v>
          </cell>
          <cell r="R8">
            <v>0</v>
          </cell>
          <cell r="S8">
            <v>0</v>
          </cell>
          <cell r="T8">
            <v>0</v>
          </cell>
          <cell r="U8">
            <v>0</v>
          </cell>
          <cell r="V8">
            <v>0</v>
          </cell>
          <cell r="W8">
            <v>0</v>
          </cell>
          <cell r="X8">
            <v>0</v>
          </cell>
          <cell r="Y8">
            <v>0</v>
          </cell>
          <cell r="Z8">
            <v>0</v>
          </cell>
          <cell r="AA8">
            <v>0</v>
          </cell>
          <cell r="AB8">
            <v>0</v>
          </cell>
          <cell r="AE8">
            <v>0</v>
          </cell>
          <cell r="AF8">
            <v>0</v>
          </cell>
          <cell r="AG8">
            <v>0</v>
          </cell>
          <cell r="AH8">
            <v>0</v>
          </cell>
          <cell r="AI8">
            <v>6</v>
          </cell>
          <cell r="AJ8">
            <v>10</v>
          </cell>
          <cell r="AK8">
            <v>13</v>
          </cell>
          <cell r="AL8">
            <v>8</v>
          </cell>
          <cell r="AM8">
            <v>13</v>
          </cell>
          <cell r="AN8">
            <v>1</v>
          </cell>
          <cell r="AO8">
            <v>0</v>
          </cell>
          <cell r="AP8">
            <v>0</v>
          </cell>
          <cell r="AS8">
            <v>0</v>
          </cell>
          <cell r="AT8">
            <v>0</v>
          </cell>
          <cell r="AU8">
            <v>0</v>
          </cell>
          <cell r="AV8">
            <v>0</v>
          </cell>
          <cell r="AW8">
            <v>0</v>
          </cell>
          <cell r="AX8">
            <v>0</v>
          </cell>
          <cell r="AY8">
            <v>0</v>
          </cell>
          <cell r="AZ8">
            <v>0</v>
          </cell>
          <cell r="BA8">
            <v>0</v>
          </cell>
          <cell r="BB8">
            <v>0</v>
          </cell>
          <cell r="BC8">
            <v>0</v>
          </cell>
          <cell r="BD8">
            <v>0</v>
          </cell>
          <cell r="BG8">
            <v>0</v>
          </cell>
          <cell r="BH8">
            <v>0</v>
          </cell>
          <cell r="BI8">
            <v>0</v>
          </cell>
          <cell r="BJ8">
            <v>0</v>
          </cell>
          <cell r="BK8">
            <v>0</v>
          </cell>
          <cell r="BL8">
            <v>0</v>
          </cell>
          <cell r="BM8">
            <v>0</v>
          </cell>
          <cell r="BN8">
            <v>0</v>
          </cell>
          <cell r="BO8">
            <v>0</v>
          </cell>
          <cell r="BP8">
            <v>0</v>
          </cell>
          <cell r="BQ8">
            <v>0</v>
          </cell>
          <cell r="BR8">
            <v>0</v>
          </cell>
          <cell r="BU8">
            <v>0</v>
          </cell>
          <cell r="BV8">
            <v>0</v>
          </cell>
          <cell r="BW8">
            <v>0</v>
          </cell>
          <cell r="BX8">
            <v>0</v>
          </cell>
          <cell r="BY8">
            <v>0</v>
          </cell>
          <cell r="BZ8">
            <v>0</v>
          </cell>
          <cell r="CA8">
            <v>0</v>
          </cell>
          <cell r="CB8">
            <v>0</v>
          </cell>
          <cell r="CC8">
            <v>0</v>
          </cell>
          <cell r="CD8">
            <v>0</v>
          </cell>
          <cell r="CE8">
            <v>0</v>
          </cell>
          <cell r="CF8">
            <v>0</v>
          </cell>
          <cell r="CI8">
            <v>0</v>
          </cell>
          <cell r="CJ8">
            <v>0</v>
          </cell>
          <cell r="CK8">
            <v>0</v>
          </cell>
          <cell r="CL8">
            <v>0</v>
          </cell>
          <cell r="CM8">
            <v>0</v>
          </cell>
          <cell r="CN8">
            <v>0</v>
          </cell>
          <cell r="CO8">
            <v>0</v>
          </cell>
          <cell r="CP8">
            <v>0</v>
          </cell>
          <cell r="CQ8">
            <v>0</v>
          </cell>
          <cell r="CR8">
            <v>0</v>
          </cell>
          <cell r="CS8">
            <v>0</v>
          </cell>
          <cell r="CT8">
            <v>0</v>
          </cell>
        </row>
        <row r="9">
          <cell r="B9" t="str">
            <v>San Juan</v>
          </cell>
          <cell r="Q9">
            <v>72</v>
          </cell>
          <cell r="R9">
            <v>32</v>
          </cell>
          <cell r="S9">
            <v>64</v>
          </cell>
          <cell r="T9">
            <v>0</v>
          </cell>
          <cell r="U9">
            <v>0</v>
          </cell>
          <cell r="V9">
            <v>0</v>
          </cell>
          <cell r="W9">
            <v>0</v>
          </cell>
          <cell r="X9">
            <v>0</v>
          </cell>
          <cell r="Y9">
            <v>0</v>
          </cell>
          <cell r="Z9">
            <v>0</v>
          </cell>
          <cell r="AA9">
            <v>0</v>
          </cell>
          <cell r="AB9">
            <v>0</v>
          </cell>
        </row>
        <row r="10">
          <cell r="B10" t="str">
            <v>Central Med</v>
          </cell>
          <cell r="Q10">
            <v>11</v>
          </cell>
          <cell r="R10">
            <v>8</v>
          </cell>
          <cell r="S10">
            <v>17</v>
          </cell>
          <cell r="T10">
            <v>0</v>
          </cell>
          <cell r="U10">
            <v>0</v>
          </cell>
          <cell r="V10">
            <v>0</v>
          </cell>
          <cell r="W10">
            <v>0</v>
          </cell>
          <cell r="X10">
            <v>0</v>
          </cell>
          <cell r="Y10">
            <v>0</v>
          </cell>
          <cell r="Z10">
            <v>0</v>
          </cell>
          <cell r="AA10">
            <v>0</v>
          </cell>
          <cell r="AB10">
            <v>0</v>
          </cell>
          <cell r="AE10">
            <v>5</v>
          </cell>
          <cell r="AF10">
            <v>6</v>
          </cell>
          <cell r="AG10">
            <v>16</v>
          </cell>
          <cell r="AH10">
            <v>46</v>
          </cell>
          <cell r="AI10">
            <v>70</v>
          </cell>
          <cell r="AJ10">
            <v>73</v>
          </cell>
          <cell r="AK10">
            <v>70</v>
          </cell>
          <cell r="AL10">
            <v>71</v>
          </cell>
          <cell r="AM10">
            <v>68</v>
          </cell>
          <cell r="AN10">
            <v>89</v>
          </cell>
          <cell r="AO10">
            <v>49</v>
          </cell>
          <cell r="AP10">
            <v>12</v>
          </cell>
          <cell r="AQ10">
            <v>575</v>
          </cell>
          <cell r="AS10">
            <v>3</v>
          </cell>
          <cell r="AT10">
            <v>7</v>
          </cell>
          <cell r="AU10">
            <v>26</v>
          </cell>
          <cell r="AV10">
            <v>56</v>
          </cell>
          <cell r="AW10">
            <v>71</v>
          </cell>
          <cell r="AX10">
            <v>89</v>
          </cell>
          <cell r="AY10">
            <v>61</v>
          </cell>
          <cell r="AZ10">
            <v>63</v>
          </cell>
          <cell r="BA10">
            <v>74</v>
          </cell>
          <cell r="BB10">
            <v>89</v>
          </cell>
          <cell r="BC10">
            <v>27</v>
          </cell>
          <cell r="BD10">
            <v>6</v>
          </cell>
          <cell r="BE10">
            <v>572</v>
          </cell>
          <cell r="BG10">
            <v>2</v>
          </cell>
          <cell r="BH10">
            <v>5</v>
          </cell>
          <cell r="BI10">
            <v>5</v>
          </cell>
          <cell r="BJ10">
            <v>5</v>
          </cell>
          <cell r="BK10">
            <v>17</v>
          </cell>
          <cell r="BL10">
            <v>15</v>
          </cell>
          <cell r="BM10">
            <v>22</v>
          </cell>
          <cell r="BN10">
            <v>29</v>
          </cell>
          <cell r="BO10">
            <v>34</v>
          </cell>
          <cell r="BP10">
            <v>33</v>
          </cell>
          <cell r="BQ10">
            <v>28</v>
          </cell>
          <cell r="BR10">
            <v>7</v>
          </cell>
          <cell r="BS10">
            <v>202</v>
          </cell>
          <cell r="BU10">
            <v>5</v>
          </cell>
          <cell r="BV10">
            <v>4</v>
          </cell>
          <cell r="BW10">
            <v>1</v>
          </cell>
          <cell r="BX10">
            <v>0</v>
          </cell>
          <cell r="BY10">
            <v>0</v>
          </cell>
          <cell r="BZ10">
            <v>0</v>
          </cell>
          <cell r="CA10">
            <v>0</v>
          </cell>
          <cell r="CB10">
            <v>2</v>
          </cell>
          <cell r="CC10">
            <v>9</v>
          </cell>
          <cell r="CD10">
            <v>17</v>
          </cell>
          <cell r="CE10">
            <v>10</v>
          </cell>
          <cell r="CF10">
            <v>6</v>
          </cell>
          <cell r="CG10">
            <v>54</v>
          </cell>
          <cell r="CI10">
            <v>5</v>
          </cell>
          <cell r="CJ10">
            <v>8</v>
          </cell>
          <cell r="CK10">
            <v>10</v>
          </cell>
          <cell r="CL10">
            <v>51</v>
          </cell>
          <cell r="CM10">
            <v>71</v>
          </cell>
          <cell r="CN10">
            <v>64</v>
          </cell>
          <cell r="CO10">
            <v>59</v>
          </cell>
          <cell r="CP10">
            <v>58</v>
          </cell>
          <cell r="CQ10">
            <v>70</v>
          </cell>
          <cell r="CR10">
            <v>114</v>
          </cell>
          <cell r="CS10">
            <v>29</v>
          </cell>
          <cell r="CT10">
            <v>47</v>
          </cell>
          <cell r="CU10">
            <v>586</v>
          </cell>
        </row>
        <row r="11">
          <cell r="B11" t="str">
            <v>Cagliari</v>
          </cell>
          <cell r="Q11">
            <v>5</v>
          </cell>
          <cell r="R11">
            <v>4</v>
          </cell>
          <cell r="S11">
            <v>7</v>
          </cell>
          <cell r="T11">
            <v>0</v>
          </cell>
          <cell r="U11">
            <v>0</v>
          </cell>
          <cell r="V11">
            <v>0</v>
          </cell>
          <cell r="W11">
            <v>0</v>
          </cell>
          <cell r="X11">
            <v>0</v>
          </cell>
          <cell r="Y11">
            <v>0</v>
          </cell>
          <cell r="Z11">
            <v>0</v>
          </cell>
          <cell r="AA11">
            <v>0</v>
          </cell>
          <cell r="AB11">
            <v>0</v>
          </cell>
          <cell r="AE11">
            <v>0</v>
          </cell>
          <cell r="AF11">
            <v>1</v>
          </cell>
          <cell r="AG11">
            <v>1</v>
          </cell>
          <cell r="AH11">
            <v>9</v>
          </cell>
          <cell r="AI11">
            <v>18</v>
          </cell>
          <cell r="AJ11">
            <v>10</v>
          </cell>
          <cell r="AK11">
            <v>10</v>
          </cell>
          <cell r="AL11">
            <v>11</v>
          </cell>
          <cell r="AM11">
            <v>10</v>
          </cell>
          <cell r="AN11">
            <v>19</v>
          </cell>
          <cell r="AO11">
            <v>9</v>
          </cell>
          <cell r="AP11">
            <v>3</v>
          </cell>
          <cell r="AS11">
            <v>0</v>
          </cell>
          <cell r="AT11">
            <v>1</v>
          </cell>
          <cell r="AU11">
            <v>5</v>
          </cell>
          <cell r="AV11">
            <v>13</v>
          </cell>
          <cell r="AW11">
            <v>13</v>
          </cell>
          <cell r="AX11">
            <v>19</v>
          </cell>
          <cell r="AY11">
            <v>9</v>
          </cell>
          <cell r="AZ11">
            <v>12</v>
          </cell>
          <cell r="BA11">
            <v>18</v>
          </cell>
          <cell r="BB11">
            <v>22</v>
          </cell>
          <cell r="BC11">
            <v>6</v>
          </cell>
          <cell r="BD11">
            <v>1</v>
          </cell>
          <cell r="BG11">
            <v>1</v>
          </cell>
          <cell r="BH11">
            <v>1</v>
          </cell>
          <cell r="BI11">
            <v>1</v>
          </cell>
          <cell r="BJ11">
            <v>0</v>
          </cell>
          <cell r="BK11">
            <v>4</v>
          </cell>
          <cell r="BL11">
            <v>5</v>
          </cell>
          <cell r="BM11">
            <v>5</v>
          </cell>
          <cell r="BN11">
            <v>6</v>
          </cell>
          <cell r="BO11">
            <v>9</v>
          </cell>
          <cell r="BP11">
            <v>9</v>
          </cell>
          <cell r="BQ11">
            <v>5</v>
          </cell>
          <cell r="BR11">
            <v>0</v>
          </cell>
          <cell r="BU11">
            <v>0</v>
          </cell>
          <cell r="BV11">
            <v>1</v>
          </cell>
          <cell r="BW11">
            <v>0</v>
          </cell>
          <cell r="BX11">
            <v>0</v>
          </cell>
          <cell r="BY11">
            <v>0</v>
          </cell>
          <cell r="BZ11">
            <v>0</v>
          </cell>
          <cell r="CA11">
            <v>0</v>
          </cell>
          <cell r="CB11">
            <v>0</v>
          </cell>
          <cell r="CC11">
            <v>1</v>
          </cell>
          <cell r="CD11">
            <v>4</v>
          </cell>
          <cell r="CE11">
            <v>5</v>
          </cell>
          <cell r="CF11">
            <v>3</v>
          </cell>
          <cell r="CI11">
            <v>1</v>
          </cell>
          <cell r="CJ11">
            <v>0</v>
          </cell>
          <cell r="CK11">
            <v>1</v>
          </cell>
          <cell r="CL11">
            <v>11</v>
          </cell>
          <cell r="CM11">
            <v>11</v>
          </cell>
          <cell r="CN11">
            <v>12</v>
          </cell>
          <cell r="CO11">
            <v>15</v>
          </cell>
          <cell r="CP11">
            <v>13</v>
          </cell>
          <cell r="CQ11">
            <v>15</v>
          </cell>
          <cell r="CR11">
            <v>19</v>
          </cell>
          <cell r="CS11">
            <v>2</v>
          </cell>
          <cell r="CT11">
            <v>1</v>
          </cell>
        </row>
        <row r="12">
          <cell r="B12" t="str">
            <v>Catania</v>
          </cell>
          <cell r="Q12">
            <v>1</v>
          </cell>
          <cell r="R12">
            <v>0</v>
          </cell>
          <cell r="S12">
            <v>0</v>
          </cell>
          <cell r="T12">
            <v>0</v>
          </cell>
          <cell r="U12">
            <v>0</v>
          </cell>
          <cell r="V12">
            <v>0</v>
          </cell>
          <cell r="W12">
            <v>0</v>
          </cell>
          <cell r="X12">
            <v>0</v>
          </cell>
          <cell r="Y12">
            <v>0</v>
          </cell>
          <cell r="Z12">
            <v>0</v>
          </cell>
          <cell r="AA12">
            <v>0</v>
          </cell>
          <cell r="AB12">
            <v>0</v>
          </cell>
          <cell r="AE12">
            <v>1</v>
          </cell>
          <cell r="AF12">
            <v>0</v>
          </cell>
          <cell r="AG12">
            <v>3</v>
          </cell>
          <cell r="AH12">
            <v>9</v>
          </cell>
          <cell r="AI12">
            <v>11</v>
          </cell>
          <cell r="AJ12">
            <v>12</v>
          </cell>
          <cell r="AK12">
            <v>12</v>
          </cell>
          <cell r="AL12">
            <v>11</v>
          </cell>
          <cell r="AM12">
            <v>12</v>
          </cell>
          <cell r="AN12">
            <v>18</v>
          </cell>
          <cell r="AO12">
            <v>9</v>
          </cell>
          <cell r="AP12">
            <v>1</v>
          </cell>
          <cell r="AS12">
            <v>0</v>
          </cell>
          <cell r="AT12">
            <v>0</v>
          </cell>
          <cell r="AU12">
            <v>6</v>
          </cell>
          <cell r="AV12">
            <v>11</v>
          </cell>
          <cell r="AW12">
            <v>8</v>
          </cell>
          <cell r="AX12">
            <v>16</v>
          </cell>
          <cell r="AY12">
            <v>9</v>
          </cell>
          <cell r="AZ12">
            <v>9</v>
          </cell>
          <cell r="BA12">
            <v>11</v>
          </cell>
          <cell r="BB12">
            <v>13</v>
          </cell>
          <cell r="BC12">
            <v>8</v>
          </cell>
          <cell r="BD12">
            <v>0</v>
          </cell>
          <cell r="BG12">
            <v>0</v>
          </cell>
          <cell r="BH12">
            <v>0</v>
          </cell>
          <cell r="BI12">
            <v>0</v>
          </cell>
          <cell r="BJ12">
            <v>0</v>
          </cell>
          <cell r="BK12">
            <v>0</v>
          </cell>
          <cell r="BL12">
            <v>0</v>
          </cell>
          <cell r="BM12">
            <v>4</v>
          </cell>
          <cell r="BN12">
            <v>2</v>
          </cell>
          <cell r="BO12">
            <v>3</v>
          </cell>
          <cell r="BP12">
            <v>4</v>
          </cell>
          <cell r="BQ12">
            <v>8</v>
          </cell>
          <cell r="BR12">
            <v>0</v>
          </cell>
          <cell r="BU12">
            <v>0</v>
          </cell>
          <cell r="BV12">
            <v>0</v>
          </cell>
          <cell r="BW12">
            <v>0</v>
          </cell>
          <cell r="BX12">
            <v>0</v>
          </cell>
          <cell r="BY12">
            <v>0</v>
          </cell>
          <cell r="BZ12">
            <v>0</v>
          </cell>
          <cell r="CA12">
            <v>0</v>
          </cell>
          <cell r="CB12">
            <v>0</v>
          </cell>
          <cell r="CC12">
            <v>3</v>
          </cell>
          <cell r="CD12">
            <v>5</v>
          </cell>
          <cell r="CE12">
            <v>0</v>
          </cell>
          <cell r="CF12">
            <v>0</v>
          </cell>
          <cell r="CI12">
            <v>0</v>
          </cell>
          <cell r="CJ12">
            <v>1</v>
          </cell>
          <cell r="CK12">
            <v>0</v>
          </cell>
          <cell r="CL12">
            <v>11</v>
          </cell>
          <cell r="CM12">
            <v>16</v>
          </cell>
          <cell r="CN12">
            <v>12</v>
          </cell>
          <cell r="CO12">
            <v>8</v>
          </cell>
          <cell r="CP12">
            <v>10</v>
          </cell>
          <cell r="CQ12">
            <v>15</v>
          </cell>
          <cell r="CR12">
            <v>31</v>
          </cell>
          <cell r="CS12">
            <v>7</v>
          </cell>
          <cell r="CT12">
            <v>2</v>
          </cell>
        </row>
        <row r="13">
          <cell r="B13" t="str">
            <v>Crotone</v>
          </cell>
          <cell r="Q13">
            <v>0</v>
          </cell>
          <cell r="R13">
            <v>1</v>
          </cell>
          <cell r="S13">
            <v>1</v>
          </cell>
          <cell r="T13">
            <v>0</v>
          </cell>
          <cell r="U13">
            <v>0</v>
          </cell>
          <cell r="V13">
            <v>0</v>
          </cell>
          <cell r="W13">
            <v>0</v>
          </cell>
          <cell r="X13">
            <v>0</v>
          </cell>
          <cell r="Y13">
            <v>0</v>
          </cell>
          <cell r="Z13">
            <v>0</v>
          </cell>
          <cell r="AA13">
            <v>0</v>
          </cell>
          <cell r="AB13">
            <v>0</v>
          </cell>
          <cell r="AE13">
            <v>0</v>
          </cell>
          <cell r="AF13">
            <v>0</v>
          </cell>
          <cell r="AG13">
            <v>1</v>
          </cell>
          <cell r="AH13">
            <v>2</v>
          </cell>
          <cell r="AI13">
            <v>3</v>
          </cell>
          <cell r="AJ13">
            <v>4</v>
          </cell>
          <cell r="AK13">
            <v>2</v>
          </cell>
          <cell r="AL13">
            <v>3</v>
          </cell>
          <cell r="AM13">
            <v>6</v>
          </cell>
          <cell r="AN13">
            <v>5</v>
          </cell>
          <cell r="AO13">
            <v>0</v>
          </cell>
          <cell r="AP13">
            <v>0</v>
          </cell>
          <cell r="AS13">
            <v>0</v>
          </cell>
          <cell r="AT13">
            <v>0</v>
          </cell>
          <cell r="AU13">
            <v>0</v>
          </cell>
          <cell r="AV13">
            <v>6</v>
          </cell>
          <cell r="AW13">
            <v>2</v>
          </cell>
          <cell r="AX13">
            <v>4</v>
          </cell>
          <cell r="AY13">
            <v>3</v>
          </cell>
          <cell r="AZ13">
            <v>3</v>
          </cell>
          <cell r="BA13">
            <v>4</v>
          </cell>
          <cell r="BB13">
            <v>3</v>
          </cell>
          <cell r="BC13">
            <v>0</v>
          </cell>
          <cell r="BD13">
            <v>0</v>
          </cell>
          <cell r="BG13">
            <v>0</v>
          </cell>
          <cell r="BH13">
            <v>0</v>
          </cell>
          <cell r="BI13">
            <v>0</v>
          </cell>
          <cell r="BJ13">
            <v>0</v>
          </cell>
          <cell r="BK13">
            <v>0</v>
          </cell>
          <cell r="BL13">
            <v>0</v>
          </cell>
          <cell r="BM13">
            <v>0</v>
          </cell>
          <cell r="BN13">
            <v>0</v>
          </cell>
          <cell r="BO13">
            <v>0</v>
          </cell>
          <cell r="BP13">
            <v>0</v>
          </cell>
          <cell r="BQ13">
            <v>0</v>
          </cell>
          <cell r="BR13">
            <v>0</v>
          </cell>
          <cell r="BU13">
            <v>0</v>
          </cell>
          <cell r="BV13">
            <v>0</v>
          </cell>
          <cell r="BW13">
            <v>0</v>
          </cell>
          <cell r="BX13">
            <v>0</v>
          </cell>
          <cell r="BY13">
            <v>0</v>
          </cell>
          <cell r="BZ13">
            <v>0</v>
          </cell>
          <cell r="CA13">
            <v>0</v>
          </cell>
          <cell r="CB13">
            <v>0</v>
          </cell>
          <cell r="CC13">
            <v>0</v>
          </cell>
          <cell r="CD13">
            <v>0</v>
          </cell>
          <cell r="CE13">
            <v>0</v>
          </cell>
          <cell r="CF13">
            <v>0</v>
          </cell>
          <cell r="CI13">
            <v>0</v>
          </cell>
          <cell r="CJ13">
            <v>0</v>
          </cell>
          <cell r="CK13">
            <v>0</v>
          </cell>
          <cell r="CL13">
            <v>0</v>
          </cell>
          <cell r="CM13">
            <v>0</v>
          </cell>
          <cell r="CN13">
            <v>0</v>
          </cell>
          <cell r="CO13">
            <v>0</v>
          </cell>
          <cell r="CP13">
            <v>0</v>
          </cell>
          <cell r="CQ13">
            <v>0</v>
          </cell>
          <cell r="CR13">
            <v>0</v>
          </cell>
          <cell r="CS13">
            <v>0</v>
          </cell>
          <cell r="CT13">
            <v>0</v>
          </cell>
        </row>
        <row r="14">
          <cell r="B14" t="str">
            <v>Taranto</v>
          </cell>
          <cell r="Q14">
            <v>0</v>
          </cell>
          <cell r="R14">
            <v>0</v>
          </cell>
          <cell r="S14">
            <v>0</v>
          </cell>
          <cell r="T14">
            <v>0</v>
          </cell>
          <cell r="U14">
            <v>0</v>
          </cell>
          <cell r="V14">
            <v>0</v>
          </cell>
          <cell r="W14">
            <v>0</v>
          </cell>
          <cell r="X14">
            <v>0</v>
          </cell>
          <cell r="Y14">
            <v>0</v>
          </cell>
          <cell r="Z14">
            <v>0</v>
          </cell>
          <cell r="AA14">
            <v>0</v>
          </cell>
          <cell r="AB14">
            <v>0</v>
          </cell>
          <cell r="AE14">
            <v>0</v>
          </cell>
          <cell r="AF14">
            <v>0</v>
          </cell>
          <cell r="AG14">
            <v>0</v>
          </cell>
          <cell r="AH14">
            <v>0</v>
          </cell>
          <cell r="AI14">
            <v>4</v>
          </cell>
          <cell r="AJ14">
            <v>6</v>
          </cell>
          <cell r="AK14">
            <v>8</v>
          </cell>
          <cell r="AL14">
            <v>8</v>
          </cell>
          <cell r="AM14">
            <v>7</v>
          </cell>
          <cell r="AN14">
            <v>3</v>
          </cell>
          <cell r="AO14">
            <v>1</v>
          </cell>
          <cell r="AP14">
            <v>0</v>
          </cell>
          <cell r="AS14">
            <v>0</v>
          </cell>
          <cell r="AT14">
            <v>0</v>
          </cell>
          <cell r="AU14">
            <v>1</v>
          </cell>
          <cell r="AV14">
            <v>4</v>
          </cell>
          <cell r="AW14">
            <v>10</v>
          </cell>
          <cell r="AX14">
            <v>10</v>
          </cell>
          <cell r="AY14">
            <v>7</v>
          </cell>
          <cell r="AZ14">
            <v>7</v>
          </cell>
          <cell r="BA14">
            <v>7</v>
          </cell>
          <cell r="BB14">
            <v>6</v>
          </cell>
          <cell r="BC14">
            <v>2</v>
          </cell>
          <cell r="BD14">
            <v>0</v>
          </cell>
          <cell r="BG14">
            <v>0</v>
          </cell>
          <cell r="BH14">
            <v>0</v>
          </cell>
          <cell r="BI14">
            <v>0</v>
          </cell>
          <cell r="BJ14">
            <v>0</v>
          </cell>
          <cell r="BK14">
            <v>4</v>
          </cell>
          <cell r="BL14">
            <v>5</v>
          </cell>
          <cell r="BM14">
            <v>4</v>
          </cell>
          <cell r="BN14">
            <v>4</v>
          </cell>
          <cell r="BO14">
            <v>5</v>
          </cell>
          <cell r="BP14">
            <v>4</v>
          </cell>
          <cell r="BQ14">
            <v>2</v>
          </cell>
          <cell r="BR14">
            <v>0</v>
          </cell>
          <cell r="BU14">
            <v>0</v>
          </cell>
          <cell r="BV14">
            <v>0</v>
          </cell>
          <cell r="BW14">
            <v>0</v>
          </cell>
          <cell r="BX14">
            <v>0</v>
          </cell>
          <cell r="BY14">
            <v>0</v>
          </cell>
          <cell r="BZ14">
            <v>0</v>
          </cell>
          <cell r="CA14">
            <v>0</v>
          </cell>
          <cell r="CB14">
            <v>0</v>
          </cell>
          <cell r="CC14">
            <v>0</v>
          </cell>
          <cell r="CD14">
            <v>0</v>
          </cell>
          <cell r="CE14">
            <v>0</v>
          </cell>
          <cell r="CF14">
            <v>0</v>
          </cell>
          <cell r="CI14">
            <v>0</v>
          </cell>
          <cell r="CJ14">
            <v>0</v>
          </cell>
          <cell r="CK14">
            <v>0</v>
          </cell>
          <cell r="CL14">
            <v>0</v>
          </cell>
          <cell r="CM14">
            <v>0</v>
          </cell>
          <cell r="CN14">
            <v>0</v>
          </cell>
          <cell r="CO14">
            <v>0</v>
          </cell>
          <cell r="CP14">
            <v>0</v>
          </cell>
          <cell r="CQ14">
            <v>0</v>
          </cell>
          <cell r="CR14">
            <v>0</v>
          </cell>
          <cell r="CS14">
            <v>0</v>
          </cell>
          <cell r="CT14">
            <v>0</v>
          </cell>
        </row>
        <row r="15">
          <cell r="B15" t="str">
            <v>Valletta</v>
          </cell>
          <cell r="Q15">
            <v>5</v>
          </cell>
          <cell r="R15">
            <v>3</v>
          </cell>
          <cell r="S15">
            <v>9</v>
          </cell>
          <cell r="T15">
            <v>0</v>
          </cell>
          <cell r="U15">
            <v>0</v>
          </cell>
          <cell r="V15">
            <v>0</v>
          </cell>
          <cell r="W15">
            <v>0</v>
          </cell>
          <cell r="X15">
            <v>0</v>
          </cell>
          <cell r="Y15">
            <v>0</v>
          </cell>
          <cell r="Z15">
            <v>0</v>
          </cell>
          <cell r="AA15">
            <v>0</v>
          </cell>
          <cell r="AB15">
            <v>0</v>
          </cell>
          <cell r="AE15">
            <v>4</v>
          </cell>
          <cell r="AF15">
            <v>5</v>
          </cell>
          <cell r="AG15">
            <v>11</v>
          </cell>
          <cell r="AH15">
            <v>26</v>
          </cell>
          <cell r="AI15">
            <v>34</v>
          </cell>
          <cell r="AJ15">
            <v>41</v>
          </cell>
          <cell r="AK15">
            <v>38</v>
          </cell>
          <cell r="AL15">
            <v>38</v>
          </cell>
          <cell r="AM15">
            <v>33</v>
          </cell>
          <cell r="AN15">
            <v>44</v>
          </cell>
          <cell r="AO15">
            <v>30</v>
          </cell>
          <cell r="AP15">
            <v>8</v>
          </cell>
          <cell r="AS15">
            <v>3</v>
          </cell>
          <cell r="AT15">
            <v>6</v>
          </cell>
          <cell r="AU15">
            <v>14</v>
          </cell>
          <cell r="AV15">
            <v>22</v>
          </cell>
          <cell r="AW15">
            <v>38</v>
          </cell>
          <cell r="AX15">
            <v>40</v>
          </cell>
          <cell r="AY15">
            <v>33</v>
          </cell>
          <cell r="AZ15">
            <v>32</v>
          </cell>
          <cell r="BA15">
            <v>34</v>
          </cell>
          <cell r="BB15">
            <v>45</v>
          </cell>
          <cell r="BC15">
            <v>11</v>
          </cell>
          <cell r="BD15">
            <v>5</v>
          </cell>
          <cell r="BG15">
            <v>1</v>
          </cell>
          <cell r="BH15">
            <v>4</v>
          </cell>
          <cell r="BI15">
            <v>4</v>
          </cell>
          <cell r="BJ15">
            <v>5</v>
          </cell>
          <cell r="BK15">
            <v>9</v>
          </cell>
          <cell r="BL15">
            <v>5</v>
          </cell>
          <cell r="BM15">
            <v>9</v>
          </cell>
          <cell r="BN15">
            <v>17</v>
          </cell>
          <cell r="BO15">
            <v>17</v>
          </cell>
          <cell r="BP15">
            <v>16</v>
          </cell>
          <cell r="BQ15">
            <v>13</v>
          </cell>
          <cell r="BR15">
            <v>7</v>
          </cell>
          <cell r="BU15">
            <v>5</v>
          </cell>
          <cell r="BV15">
            <v>3</v>
          </cell>
          <cell r="BW15">
            <v>1</v>
          </cell>
          <cell r="BX15">
            <v>0</v>
          </cell>
          <cell r="BY15">
            <v>0</v>
          </cell>
          <cell r="BZ15">
            <v>0</v>
          </cell>
          <cell r="CA15">
            <v>0</v>
          </cell>
          <cell r="CB15">
            <v>2</v>
          </cell>
          <cell r="CC15">
            <v>5</v>
          </cell>
          <cell r="CD15">
            <v>8</v>
          </cell>
          <cell r="CE15">
            <v>5</v>
          </cell>
          <cell r="CF15">
            <v>3</v>
          </cell>
          <cell r="CI15">
            <v>4</v>
          </cell>
          <cell r="CJ15">
            <v>7</v>
          </cell>
          <cell r="CK15">
            <v>9</v>
          </cell>
          <cell r="CL15">
            <v>29</v>
          </cell>
          <cell r="CM15">
            <v>44</v>
          </cell>
          <cell r="CN15">
            <v>40</v>
          </cell>
          <cell r="CO15">
            <v>36</v>
          </cell>
          <cell r="CP15">
            <v>35</v>
          </cell>
          <cell r="CQ15">
            <v>40</v>
          </cell>
          <cell r="CR15">
            <v>64</v>
          </cell>
          <cell r="CS15">
            <v>20</v>
          </cell>
          <cell r="CT15">
            <v>44</v>
          </cell>
        </row>
        <row r="16">
          <cell r="B16" t="str">
            <v>East Med</v>
          </cell>
          <cell r="Q16">
            <v>2</v>
          </cell>
          <cell r="R16">
            <v>4</v>
          </cell>
          <cell r="S16">
            <v>21</v>
          </cell>
          <cell r="T16">
            <v>0</v>
          </cell>
          <cell r="U16">
            <v>0</v>
          </cell>
          <cell r="V16">
            <v>0</v>
          </cell>
          <cell r="W16">
            <v>0</v>
          </cell>
          <cell r="X16">
            <v>0</v>
          </cell>
          <cell r="Y16">
            <v>0</v>
          </cell>
          <cell r="Z16">
            <v>0</v>
          </cell>
          <cell r="AA16">
            <v>0</v>
          </cell>
          <cell r="AB16">
            <v>0</v>
          </cell>
          <cell r="AE16">
            <v>4</v>
          </cell>
          <cell r="AF16">
            <v>2</v>
          </cell>
          <cell r="AG16">
            <v>17</v>
          </cell>
          <cell r="AH16">
            <v>47</v>
          </cell>
          <cell r="AI16">
            <v>99</v>
          </cell>
          <cell r="AJ16">
            <v>87</v>
          </cell>
          <cell r="AK16">
            <v>93</v>
          </cell>
          <cell r="AL16">
            <v>95</v>
          </cell>
          <cell r="AM16">
            <v>100</v>
          </cell>
          <cell r="AN16">
            <v>117</v>
          </cell>
          <cell r="AO16">
            <v>39</v>
          </cell>
          <cell r="AP16">
            <v>8</v>
          </cell>
          <cell r="AQ16">
            <v>708</v>
          </cell>
          <cell r="AS16">
            <v>3</v>
          </cell>
          <cell r="AT16">
            <v>3</v>
          </cell>
          <cell r="AU16">
            <v>6</v>
          </cell>
          <cell r="AV16">
            <v>35</v>
          </cell>
          <cell r="AW16">
            <v>91</v>
          </cell>
          <cell r="AX16">
            <v>91</v>
          </cell>
          <cell r="AY16">
            <v>88</v>
          </cell>
          <cell r="AZ16">
            <v>104</v>
          </cell>
          <cell r="BA16">
            <v>92</v>
          </cell>
          <cell r="BB16">
            <v>97</v>
          </cell>
          <cell r="BC16">
            <v>39</v>
          </cell>
          <cell r="BD16">
            <v>9</v>
          </cell>
          <cell r="BE16">
            <v>658</v>
          </cell>
          <cell r="BG16">
            <v>0</v>
          </cell>
          <cell r="BH16">
            <v>0</v>
          </cell>
          <cell r="BI16">
            <v>0</v>
          </cell>
          <cell r="BJ16">
            <v>2</v>
          </cell>
          <cell r="BK16">
            <v>1</v>
          </cell>
          <cell r="BL16">
            <v>0</v>
          </cell>
          <cell r="BM16">
            <v>3</v>
          </cell>
          <cell r="BN16">
            <v>3</v>
          </cell>
          <cell r="BO16">
            <v>7</v>
          </cell>
          <cell r="BP16">
            <v>15</v>
          </cell>
          <cell r="BQ16">
            <v>13</v>
          </cell>
          <cell r="BR16">
            <v>3</v>
          </cell>
          <cell r="BS16">
            <v>47</v>
          </cell>
          <cell r="BU16">
            <v>1</v>
          </cell>
          <cell r="BV16">
            <v>0</v>
          </cell>
          <cell r="BW16">
            <v>2</v>
          </cell>
          <cell r="BX16">
            <v>0</v>
          </cell>
          <cell r="BY16">
            <v>0</v>
          </cell>
          <cell r="BZ16">
            <v>0</v>
          </cell>
          <cell r="CA16">
            <v>1</v>
          </cell>
          <cell r="CB16">
            <v>2</v>
          </cell>
          <cell r="CC16">
            <v>1</v>
          </cell>
          <cell r="CD16">
            <v>1</v>
          </cell>
          <cell r="CE16">
            <v>1</v>
          </cell>
          <cell r="CF16">
            <v>0</v>
          </cell>
          <cell r="CG16">
            <v>9</v>
          </cell>
          <cell r="CI16">
            <v>0</v>
          </cell>
          <cell r="CJ16">
            <v>1</v>
          </cell>
          <cell r="CK16">
            <v>5</v>
          </cell>
          <cell r="CL16">
            <v>21</v>
          </cell>
          <cell r="CM16">
            <v>37</v>
          </cell>
          <cell r="CN16">
            <v>42</v>
          </cell>
          <cell r="CO16">
            <v>50</v>
          </cell>
          <cell r="CP16">
            <v>43</v>
          </cell>
          <cell r="CQ16">
            <v>32</v>
          </cell>
          <cell r="CR16">
            <v>34</v>
          </cell>
          <cell r="CS16">
            <v>15</v>
          </cell>
          <cell r="CT16">
            <v>10</v>
          </cell>
          <cell r="CU16">
            <v>290</v>
          </cell>
        </row>
        <row r="17">
          <cell r="B17" t="str">
            <v>Ege</v>
          </cell>
          <cell r="Q17">
            <v>2</v>
          </cell>
          <cell r="R17">
            <v>4</v>
          </cell>
          <cell r="S17">
            <v>20</v>
          </cell>
          <cell r="T17">
            <v>0</v>
          </cell>
          <cell r="U17">
            <v>0</v>
          </cell>
          <cell r="V17">
            <v>0</v>
          </cell>
          <cell r="W17">
            <v>0</v>
          </cell>
          <cell r="X17">
            <v>0</v>
          </cell>
          <cell r="Y17">
            <v>0</v>
          </cell>
          <cell r="Z17">
            <v>0</v>
          </cell>
          <cell r="AA17">
            <v>0</v>
          </cell>
          <cell r="AB17">
            <v>0</v>
          </cell>
          <cell r="AE17">
            <v>4</v>
          </cell>
          <cell r="AF17">
            <v>2</v>
          </cell>
          <cell r="AG17">
            <v>15</v>
          </cell>
          <cell r="AH17">
            <v>37</v>
          </cell>
          <cell r="AI17">
            <v>69</v>
          </cell>
          <cell r="AJ17">
            <v>65</v>
          </cell>
          <cell r="AK17">
            <v>72</v>
          </cell>
          <cell r="AL17">
            <v>66</v>
          </cell>
          <cell r="AM17">
            <v>73</v>
          </cell>
          <cell r="AN17">
            <v>83</v>
          </cell>
          <cell r="AO17">
            <v>35</v>
          </cell>
          <cell r="AP17">
            <v>8</v>
          </cell>
          <cell r="AS17">
            <v>3</v>
          </cell>
          <cell r="AT17">
            <v>2</v>
          </cell>
          <cell r="AU17">
            <v>5</v>
          </cell>
          <cell r="AV17">
            <v>26</v>
          </cell>
          <cell r="AW17">
            <v>68</v>
          </cell>
          <cell r="AX17">
            <v>63</v>
          </cell>
          <cell r="AY17">
            <v>60</v>
          </cell>
          <cell r="AZ17">
            <v>68</v>
          </cell>
          <cell r="BA17">
            <v>64</v>
          </cell>
          <cell r="BB17">
            <v>75</v>
          </cell>
          <cell r="BC17">
            <v>32</v>
          </cell>
          <cell r="BD17">
            <v>9</v>
          </cell>
          <cell r="BG17">
            <v>0</v>
          </cell>
          <cell r="BH17">
            <v>0</v>
          </cell>
          <cell r="BI17">
            <v>0</v>
          </cell>
          <cell r="BJ17">
            <v>0</v>
          </cell>
          <cell r="BK17">
            <v>0</v>
          </cell>
          <cell r="BL17">
            <v>0</v>
          </cell>
          <cell r="BM17">
            <v>0</v>
          </cell>
          <cell r="BN17">
            <v>0</v>
          </cell>
          <cell r="BO17">
            <v>2</v>
          </cell>
          <cell r="BP17">
            <v>9</v>
          </cell>
          <cell r="BQ17">
            <v>9</v>
          </cell>
          <cell r="BR17">
            <v>3</v>
          </cell>
          <cell r="BU17">
            <v>1</v>
          </cell>
          <cell r="BV17">
            <v>0</v>
          </cell>
          <cell r="BW17">
            <v>2</v>
          </cell>
          <cell r="BX17">
            <v>0</v>
          </cell>
          <cell r="BY17">
            <v>0</v>
          </cell>
          <cell r="BZ17">
            <v>0</v>
          </cell>
          <cell r="CA17">
            <v>0</v>
          </cell>
          <cell r="CB17">
            <v>1</v>
          </cell>
          <cell r="CC17">
            <v>0</v>
          </cell>
          <cell r="CD17">
            <v>0</v>
          </cell>
          <cell r="CE17">
            <v>0</v>
          </cell>
          <cell r="CF17">
            <v>0</v>
          </cell>
          <cell r="CI17">
            <v>0</v>
          </cell>
          <cell r="CJ17">
            <v>1</v>
          </cell>
          <cell r="CK17">
            <v>5</v>
          </cell>
          <cell r="CL17">
            <v>13</v>
          </cell>
          <cell r="CM17">
            <v>23</v>
          </cell>
          <cell r="CN17">
            <v>27</v>
          </cell>
          <cell r="CO17">
            <v>32</v>
          </cell>
          <cell r="CP17">
            <v>27</v>
          </cell>
          <cell r="CQ17">
            <v>23</v>
          </cell>
          <cell r="CR17">
            <v>21</v>
          </cell>
          <cell r="CS17">
            <v>10</v>
          </cell>
          <cell r="CT17">
            <v>9</v>
          </cell>
        </row>
        <row r="18">
          <cell r="B18" t="str">
            <v>Bodrum</v>
          </cell>
          <cell r="Q18">
            <v>0</v>
          </cell>
          <cell r="R18">
            <v>0</v>
          </cell>
          <cell r="S18">
            <v>0</v>
          </cell>
          <cell r="T18">
            <v>0</v>
          </cell>
          <cell r="U18">
            <v>0</v>
          </cell>
          <cell r="V18">
            <v>0</v>
          </cell>
          <cell r="W18">
            <v>0</v>
          </cell>
          <cell r="X18">
            <v>0</v>
          </cell>
          <cell r="Y18">
            <v>0</v>
          </cell>
          <cell r="Z18">
            <v>0</v>
          </cell>
          <cell r="AA18">
            <v>0</v>
          </cell>
          <cell r="AB18">
            <v>0</v>
          </cell>
          <cell r="AE18">
            <v>0</v>
          </cell>
          <cell r="AF18">
            <v>0</v>
          </cell>
          <cell r="AG18">
            <v>2</v>
          </cell>
          <cell r="AH18">
            <v>1</v>
          </cell>
          <cell r="AI18">
            <v>23</v>
          </cell>
          <cell r="AJ18">
            <v>11</v>
          </cell>
          <cell r="AK18">
            <v>13</v>
          </cell>
          <cell r="AL18">
            <v>15</v>
          </cell>
          <cell r="AM18">
            <v>19</v>
          </cell>
          <cell r="AN18">
            <v>20</v>
          </cell>
          <cell r="AO18">
            <v>3</v>
          </cell>
          <cell r="AP18">
            <v>0</v>
          </cell>
          <cell r="AS18">
            <v>0</v>
          </cell>
          <cell r="AT18">
            <v>0</v>
          </cell>
          <cell r="AU18">
            <v>0</v>
          </cell>
          <cell r="AV18">
            <v>2</v>
          </cell>
          <cell r="AW18">
            <v>13</v>
          </cell>
          <cell r="AX18">
            <v>16</v>
          </cell>
          <cell r="AY18">
            <v>16</v>
          </cell>
          <cell r="AZ18">
            <v>20</v>
          </cell>
          <cell r="BA18">
            <v>19</v>
          </cell>
          <cell r="BB18">
            <v>11</v>
          </cell>
          <cell r="BC18">
            <v>4</v>
          </cell>
          <cell r="BD18">
            <v>0</v>
          </cell>
          <cell r="BG18">
            <v>0</v>
          </cell>
          <cell r="BH18">
            <v>0</v>
          </cell>
          <cell r="BI18">
            <v>0</v>
          </cell>
          <cell r="BJ18">
            <v>2</v>
          </cell>
          <cell r="BK18">
            <v>1</v>
          </cell>
          <cell r="BL18">
            <v>0</v>
          </cell>
          <cell r="BM18">
            <v>0</v>
          </cell>
          <cell r="BN18">
            <v>0</v>
          </cell>
          <cell r="BO18">
            <v>1</v>
          </cell>
          <cell r="BP18">
            <v>0</v>
          </cell>
          <cell r="BQ18">
            <v>2</v>
          </cell>
          <cell r="BR18">
            <v>0</v>
          </cell>
          <cell r="BU18">
            <v>0</v>
          </cell>
          <cell r="BV18">
            <v>0</v>
          </cell>
          <cell r="BW18">
            <v>0</v>
          </cell>
          <cell r="BX18">
            <v>0</v>
          </cell>
          <cell r="BY18">
            <v>0</v>
          </cell>
          <cell r="BZ18">
            <v>0</v>
          </cell>
          <cell r="CA18">
            <v>0</v>
          </cell>
          <cell r="CB18">
            <v>0</v>
          </cell>
          <cell r="CC18">
            <v>0</v>
          </cell>
          <cell r="CD18">
            <v>0</v>
          </cell>
          <cell r="CE18">
            <v>0</v>
          </cell>
          <cell r="CF18">
            <v>0</v>
          </cell>
          <cell r="CI18">
            <v>0</v>
          </cell>
          <cell r="CJ18">
            <v>0</v>
          </cell>
          <cell r="CK18">
            <v>0</v>
          </cell>
          <cell r="CL18">
            <v>1</v>
          </cell>
          <cell r="CM18">
            <v>0</v>
          </cell>
          <cell r="CN18">
            <v>4</v>
          </cell>
          <cell r="CO18">
            <v>6</v>
          </cell>
          <cell r="CP18">
            <v>6</v>
          </cell>
          <cell r="CQ18">
            <v>1</v>
          </cell>
          <cell r="CR18">
            <v>0</v>
          </cell>
          <cell r="CS18">
            <v>0</v>
          </cell>
          <cell r="CT18">
            <v>0</v>
          </cell>
        </row>
        <row r="19">
          <cell r="B19" t="str">
            <v>Zadar</v>
          </cell>
          <cell r="Q19">
            <v>0</v>
          </cell>
          <cell r="R19">
            <v>0</v>
          </cell>
          <cell r="S19">
            <v>1</v>
          </cell>
          <cell r="T19">
            <v>0</v>
          </cell>
          <cell r="U19">
            <v>0</v>
          </cell>
          <cell r="V19">
            <v>0</v>
          </cell>
          <cell r="W19">
            <v>0</v>
          </cell>
          <cell r="X19">
            <v>0</v>
          </cell>
          <cell r="Y19">
            <v>0</v>
          </cell>
          <cell r="Z19">
            <v>0</v>
          </cell>
          <cell r="AA19">
            <v>0</v>
          </cell>
          <cell r="AB19">
            <v>0</v>
          </cell>
          <cell r="AE19">
            <v>0</v>
          </cell>
          <cell r="AF19">
            <v>0</v>
          </cell>
          <cell r="AG19">
            <v>0</v>
          </cell>
          <cell r="AH19">
            <v>9</v>
          </cell>
          <cell r="AI19">
            <v>7</v>
          </cell>
          <cell r="AJ19">
            <v>11</v>
          </cell>
          <cell r="AK19">
            <v>8</v>
          </cell>
          <cell r="AL19">
            <v>14</v>
          </cell>
          <cell r="AM19">
            <v>8</v>
          </cell>
          <cell r="AN19">
            <v>14</v>
          </cell>
          <cell r="AO19">
            <v>1</v>
          </cell>
          <cell r="AP19">
            <v>0</v>
          </cell>
          <cell r="AS19">
            <v>0</v>
          </cell>
          <cell r="AT19">
            <v>1</v>
          </cell>
          <cell r="AU19">
            <v>1</v>
          </cell>
          <cell r="AV19">
            <v>7</v>
          </cell>
          <cell r="AW19">
            <v>10</v>
          </cell>
          <cell r="AX19">
            <v>12</v>
          </cell>
          <cell r="AY19">
            <v>12</v>
          </cell>
          <cell r="AZ19">
            <v>16</v>
          </cell>
          <cell r="BA19">
            <v>9</v>
          </cell>
          <cell r="BB19">
            <v>11</v>
          </cell>
          <cell r="BC19">
            <v>3</v>
          </cell>
          <cell r="BD19">
            <v>0</v>
          </cell>
          <cell r="BG19">
            <v>0</v>
          </cell>
          <cell r="BH19">
            <v>0</v>
          </cell>
          <cell r="BI19">
            <v>0</v>
          </cell>
          <cell r="BJ19">
            <v>0</v>
          </cell>
          <cell r="BK19">
            <v>0</v>
          </cell>
          <cell r="BL19">
            <v>0</v>
          </cell>
          <cell r="BM19">
            <v>3</v>
          </cell>
          <cell r="BN19">
            <v>3</v>
          </cell>
          <cell r="BO19">
            <v>4</v>
          </cell>
          <cell r="BP19">
            <v>6</v>
          </cell>
          <cell r="BQ19">
            <v>2</v>
          </cell>
          <cell r="BR19">
            <v>0</v>
          </cell>
          <cell r="BU19">
            <v>0</v>
          </cell>
          <cell r="BV19">
            <v>0</v>
          </cell>
          <cell r="BW19">
            <v>0</v>
          </cell>
          <cell r="BX19">
            <v>0</v>
          </cell>
          <cell r="BY19">
            <v>0</v>
          </cell>
          <cell r="BZ19">
            <v>0</v>
          </cell>
          <cell r="CA19">
            <v>1</v>
          </cell>
          <cell r="CB19">
            <v>1</v>
          </cell>
          <cell r="CC19">
            <v>1</v>
          </cell>
          <cell r="CD19">
            <v>1</v>
          </cell>
          <cell r="CE19">
            <v>1</v>
          </cell>
          <cell r="CF19">
            <v>0</v>
          </cell>
          <cell r="CI19">
            <v>0</v>
          </cell>
          <cell r="CJ19">
            <v>0</v>
          </cell>
          <cell r="CK19">
            <v>0</v>
          </cell>
          <cell r="CL19">
            <v>7</v>
          </cell>
          <cell r="CM19">
            <v>14</v>
          </cell>
          <cell r="CN19">
            <v>11</v>
          </cell>
          <cell r="CO19">
            <v>12</v>
          </cell>
          <cell r="CP19">
            <v>10</v>
          </cell>
          <cell r="CQ19">
            <v>8</v>
          </cell>
          <cell r="CR19">
            <v>13</v>
          </cell>
          <cell r="CS19">
            <v>5</v>
          </cell>
          <cell r="CT19">
            <v>1</v>
          </cell>
        </row>
        <row r="20">
          <cell r="B20" t="str">
            <v>West Med &amp; Atlantic</v>
          </cell>
          <cell r="Q20">
            <v>94</v>
          </cell>
          <cell r="R20">
            <v>78</v>
          </cell>
          <cell r="S20">
            <v>87</v>
          </cell>
          <cell r="T20">
            <v>0</v>
          </cell>
          <cell r="U20">
            <v>0</v>
          </cell>
          <cell r="V20">
            <v>0</v>
          </cell>
          <cell r="W20">
            <v>0</v>
          </cell>
          <cell r="X20">
            <v>0</v>
          </cell>
          <cell r="Y20">
            <v>0</v>
          </cell>
          <cell r="Z20">
            <v>0</v>
          </cell>
          <cell r="AA20">
            <v>0</v>
          </cell>
          <cell r="AB20">
            <v>0</v>
          </cell>
          <cell r="AE20">
            <v>106</v>
          </cell>
          <cell r="AF20">
            <v>73</v>
          </cell>
          <cell r="AG20">
            <v>108</v>
          </cell>
          <cell r="AH20">
            <v>162</v>
          </cell>
          <cell r="AI20">
            <v>159</v>
          </cell>
          <cell r="AJ20">
            <v>88</v>
          </cell>
          <cell r="AK20">
            <v>82</v>
          </cell>
          <cell r="AL20">
            <v>80</v>
          </cell>
          <cell r="AM20">
            <v>119</v>
          </cell>
          <cell r="AN20">
            <v>185</v>
          </cell>
          <cell r="AO20">
            <v>210</v>
          </cell>
          <cell r="AP20">
            <v>128</v>
          </cell>
          <cell r="AQ20">
            <v>1500</v>
          </cell>
          <cell r="AS20">
            <v>16</v>
          </cell>
          <cell r="AT20">
            <v>13</v>
          </cell>
          <cell r="AU20">
            <v>24</v>
          </cell>
          <cell r="AV20">
            <v>100</v>
          </cell>
          <cell r="AW20">
            <v>107</v>
          </cell>
          <cell r="AX20">
            <v>69</v>
          </cell>
          <cell r="AY20">
            <v>75</v>
          </cell>
          <cell r="AZ20">
            <v>60</v>
          </cell>
          <cell r="BA20">
            <v>85</v>
          </cell>
          <cell r="BB20">
            <v>149</v>
          </cell>
          <cell r="BC20">
            <v>130</v>
          </cell>
          <cell r="BD20">
            <v>67</v>
          </cell>
          <cell r="BE20">
            <v>895</v>
          </cell>
          <cell r="BG20">
            <v>0</v>
          </cell>
          <cell r="BH20">
            <v>0</v>
          </cell>
          <cell r="BI20">
            <v>0</v>
          </cell>
          <cell r="BJ20">
            <v>0</v>
          </cell>
          <cell r="BK20">
            <v>0</v>
          </cell>
          <cell r="BL20">
            <v>4</v>
          </cell>
          <cell r="BM20">
            <v>10</v>
          </cell>
          <cell r="BN20">
            <v>24</v>
          </cell>
          <cell r="BO20">
            <v>46</v>
          </cell>
          <cell r="BP20">
            <v>107</v>
          </cell>
          <cell r="BQ20">
            <v>67</v>
          </cell>
          <cell r="BR20">
            <v>25</v>
          </cell>
          <cell r="BS20">
            <v>283</v>
          </cell>
          <cell r="BU20">
            <v>19</v>
          </cell>
          <cell r="BV20">
            <v>14</v>
          </cell>
          <cell r="BW20">
            <v>10</v>
          </cell>
          <cell r="BX20">
            <v>0</v>
          </cell>
          <cell r="BY20">
            <v>0</v>
          </cell>
          <cell r="BZ20">
            <v>0</v>
          </cell>
          <cell r="CA20">
            <v>0</v>
          </cell>
          <cell r="CB20">
            <v>0</v>
          </cell>
          <cell r="CC20">
            <v>0</v>
          </cell>
          <cell r="CD20">
            <v>0</v>
          </cell>
          <cell r="CE20">
            <v>0</v>
          </cell>
          <cell r="CF20">
            <v>0</v>
          </cell>
          <cell r="CG20">
            <v>43</v>
          </cell>
          <cell r="CI20">
            <v>24</v>
          </cell>
          <cell r="CJ20">
            <v>21</v>
          </cell>
          <cell r="CK20">
            <v>44</v>
          </cell>
          <cell r="CL20">
            <v>90</v>
          </cell>
          <cell r="CM20">
            <v>113</v>
          </cell>
          <cell r="CN20">
            <v>70</v>
          </cell>
          <cell r="CO20">
            <v>68</v>
          </cell>
          <cell r="CP20">
            <v>69</v>
          </cell>
          <cell r="CQ20">
            <v>86</v>
          </cell>
          <cell r="CR20">
            <v>127</v>
          </cell>
          <cell r="CS20">
            <v>95</v>
          </cell>
          <cell r="CT20">
            <v>20</v>
          </cell>
          <cell r="CU20">
            <v>827</v>
          </cell>
        </row>
        <row r="21">
          <cell r="B21" t="str">
            <v>Barcelona</v>
          </cell>
          <cell r="Q21">
            <v>15</v>
          </cell>
          <cell r="R21">
            <v>11</v>
          </cell>
          <cell r="S21">
            <v>16</v>
          </cell>
          <cell r="T21">
            <v>0</v>
          </cell>
          <cell r="U21">
            <v>0</v>
          </cell>
          <cell r="V21">
            <v>0</v>
          </cell>
          <cell r="W21">
            <v>0</v>
          </cell>
          <cell r="X21">
            <v>0</v>
          </cell>
          <cell r="Y21">
            <v>0</v>
          </cell>
          <cell r="Z21">
            <v>0</v>
          </cell>
          <cell r="AA21">
            <v>0</v>
          </cell>
          <cell r="AB21">
            <v>0</v>
          </cell>
          <cell r="AE21">
            <v>15</v>
          </cell>
          <cell r="AF21">
            <v>10</v>
          </cell>
          <cell r="AG21">
            <v>22</v>
          </cell>
          <cell r="AH21">
            <v>46</v>
          </cell>
          <cell r="AI21">
            <v>77</v>
          </cell>
          <cell r="AJ21">
            <v>48</v>
          </cell>
          <cell r="AK21">
            <v>50</v>
          </cell>
          <cell r="AL21">
            <v>50</v>
          </cell>
          <cell r="AM21">
            <v>57</v>
          </cell>
          <cell r="AN21">
            <v>69</v>
          </cell>
          <cell r="AO21">
            <v>50</v>
          </cell>
          <cell r="AP21">
            <v>24</v>
          </cell>
          <cell r="AS21">
            <v>11</v>
          </cell>
          <cell r="AT21">
            <v>11</v>
          </cell>
          <cell r="AU21">
            <v>12</v>
          </cell>
          <cell r="AV21">
            <v>51</v>
          </cell>
          <cell r="AW21">
            <v>70</v>
          </cell>
          <cell r="AX21">
            <v>54</v>
          </cell>
          <cell r="AY21">
            <v>57</v>
          </cell>
          <cell r="AZ21">
            <v>45</v>
          </cell>
          <cell r="BA21">
            <v>60</v>
          </cell>
          <cell r="BB21">
            <v>78</v>
          </cell>
          <cell r="BC21">
            <v>43</v>
          </cell>
          <cell r="BD21">
            <v>19</v>
          </cell>
          <cell r="BG21">
            <v>0</v>
          </cell>
          <cell r="BH21">
            <v>0</v>
          </cell>
          <cell r="BI21">
            <v>0</v>
          </cell>
          <cell r="BJ21">
            <v>0</v>
          </cell>
          <cell r="BK21">
            <v>0</v>
          </cell>
          <cell r="BL21">
            <v>2</v>
          </cell>
          <cell r="BM21">
            <v>7</v>
          </cell>
          <cell r="BN21">
            <v>19</v>
          </cell>
          <cell r="BO21">
            <v>29</v>
          </cell>
          <cell r="BP21">
            <v>63</v>
          </cell>
          <cell r="BQ21">
            <v>35</v>
          </cell>
          <cell r="BR21">
            <v>14</v>
          </cell>
          <cell r="BU21">
            <v>11</v>
          </cell>
          <cell r="BV21">
            <v>8</v>
          </cell>
          <cell r="BW21">
            <v>5</v>
          </cell>
          <cell r="BX21">
            <v>0</v>
          </cell>
          <cell r="BY21">
            <v>0</v>
          </cell>
          <cell r="BZ21">
            <v>0</v>
          </cell>
          <cell r="CA21">
            <v>0</v>
          </cell>
          <cell r="CB21">
            <v>0</v>
          </cell>
          <cell r="CC21">
            <v>0</v>
          </cell>
          <cell r="CD21">
            <v>0</v>
          </cell>
          <cell r="CE21">
            <v>0</v>
          </cell>
          <cell r="CF21">
            <v>0</v>
          </cell>
          <cell r="CI21">
            <v>16</v>
          </cell>
          <cell r="CJ21">
            <v>13</v>
          </cell>
          <cell r="CK21">
            <v>26</v>
          </cell>
          <cell r="CL21">
            <v>48</v>
          </cell>
          <cell r="CM21">
            <v>71</v>
          </cell>
          <cell r="CN21">
            <v>54</v>
          </cell>
          <cell r="CO21">
            <v>56</v>
          </cell>
          <cell r="CP21">
            <v>55</v>
          </cell>
          <cell r="CQ21">
            <v>61</v>
          </cell>
          <cell r="CR21">
            <v>77</v>
          </cell>
          <cell r="CS21">
            <v>52</v>
          </cell>
          <cell r="CT21">
            <v>10</v>
          </cell>
        </row>
        <row r="22">
          <cell r="B22" t="str">
            <v>Malaga</v>
          </cell>
          <cell r="Q22">
            <v>4</v>
          </cell>
          <cell r="R22">
            <v>1</v>
          </cell>
          <cell r="S22">
            <v>5</v>
          </cell>
          <cell r="T22">
            <v>0</v>
          </cell>
          <cell r="U22">
            <v>0</v>
          </cell>
          <cell r="V22">
            <v>0</v>
          </cell>
          <cell r="W22">
            <v>0</v>
          </cell>
          <cell r="X22">
            <v>0</v>
          </cell>
          <cell r="Y22">
            <v>0</v>
          </cell>
          <cell r="Z22">
            <v>0</v>
          </cell>
          <cell r="AA22">
            <v>0</v>
          </cell>
          <cell r="AB22">
            <v>0</v>
          </cell>
          <cell r="AE22">
            <v>8</v>
          </cell>
          <cell r="AF22">
            <v>7</v>
          </cell>
          <cell r="AG22">
            <v>15</v>
          </cell>
          <cell r="AH22">
            <v>42</v>
          </cell>
          <cell r="AI22">
            <v>45</v>
          </cell>
          <cell r="AJ22">
            <v>19</v>
          </cell>
          <cell r="AK22">
            <v>15</v>
          </cell>
          <cell r="AL22">
            <v>13</v>
          </cell>
          <cell r="AM22">
            <v>34</v>
          </cell>
          <cell r="AN22">
            <v>41</v>
          </cell>
          <cell r="AO22">
            <v>50</v>
          </cell>
          <cell r="AP22">
            <v>9</v>
          </cell>
          <cell r="AS22">
            <v>5</v>
          </cell>
          <cell r="AT22">
            <v>2</v>
          </cell>
          <cell r="AU22">
            <v>12</v>
          </cell>
          <cell r="AV22">
            <v>44</v>
          </cell>
          <cell r="AW22">
            <v>33</v>
          </cell>
          <cell r="AX22">
            <v>14</v>
          </cell>
          <cell r="AY22">
            <v>14</v>
          </cell>
          <cell r="AZ22">
            <v>12</v>
          </cell>
          <cell r="BA22">
            <v>19</v>
          </cell>
          <cell r="BB22">
            <v>51</v>
          </cell>
          <cell r="BC22">
            <v>48</v>
          </cell>
          <cell r="BD22">
            <v>12</v>
          </cell>
          <cell r="BG22">
            <v>0</v>
          </cell>
          <cell r="BH22">
            <v>0</v>
          </cell>
          <cell r="BI22">
            <v>0</v>
          </cell>
          <cell r="BJ22">
            <v>0</v>
          </cell>
          <cell r="BK22">
            <v>0</v>
          </cell>
          <cell r="BL22">
            <v>2</v>
          </cell>
          <cell r="BM22">
            <v>3</v>
          </cell>
          <cell r="BN22">
            <v>5</v>
          </cell>
          <cell r="BO22">
            <v>17</v>
          </cell>
          <cell r="BP22">
            <v>44</v>
          </cell>
          <cell r="BQ22">
            <v>32</v>
          </cell>
          <cell r="BR22">
            <v>11</v>
          </cell>
          <cell r="BU22">
            <v>8</v>
          </cell>
          <cell r="BV22">
            <v>6</v>
          </cell>
          <cell r="BW22">
            <v>5</v>
          </cell>
          <cell r="BX22">
            <v>0</v>
          </cell>
          <cell r="BY22">
            <v>0</v>
          </cell>
          <cell r="BZ22">
            <v>0</v>
          </cell>
          <cell r="CA22">
            <v>0</v>
          </cell>
          <cell r="CB22">
            <v>0</v>
          </cell>
          <cell r="CC22">
            <v>0</v>
          </cell>
          <cell r="CD22">
            <v>0</v>
          </cell>
          <cell r="CE22">
            <v>0</v>
          </cell>
          <cell r="CF22">
            <v>0</v>
          </cell>
          <cell r="CI22">
            <v>8</v>
          </cell>
          <cell r="CJ22">
            <v>8</v>
          </cell>
          <cell r="CK22">
            <v>18</v>
          </cell>
          <cell r="CL22">
            <v>42</v>
          </cell>
          <cell r="CM22">
            <v>42</v>
          </cell>
          <cell r="CN22">
            <v>16</v>
          </cell>
          <cell r="CO22">
            <v>12</v>
          </cell>
          <cell r="CP22">
            <v>14</v>
          </cell>
          <cell r="CQ22">
            <v>25</v>
          </cell>
          <cell r="CR22">
            <v>50</v>
          </cell>
          <cell r="CS22">
            <v>43</v>
          </cell>
          <cell r="CT22">
            <v>10</v>
          </cell>
        </row>
        <row r="23">
          <cell r="B23" t="str">
            <v>Kalundborg</v>
          </cell>
          <cell r="Q23">
            <v>0</v>
          </cell>
          <cell r="R23">
            <v>0</v>
          </cell>
          <cell r="S23">
            <v>0</v>
          </cell>
          <cell r="T23">
            <v>0</v>
          </cell>
          <cell r="U23">
            <v>0</v>
          </cell>
          <cell r="V23">
            <v>0</v>
          </cell>
          <cell r="W23">
            <v>0</v>
          </cell>
          <cell r="X23">
            <v>0</v>
          </cell>
          <cell r="Y23">
            <v>0</v>
          </cell>
          <cell r="Z23">
            <v>0</v>
          </cell>
          <cell r="AA23">
            <v>0</v>
          </cell>
          <cell r="AB23">
            <v>0</v>
          </cell>
          <cell r="AE23">
            <v>0</v>
          </cell>
          <cell r="AF23">
            <v>0</v>
          </cell>
          <cell r="AG23">
            <v>0</v>
          </cell>
          <cell r="AH23">
            <v>0</v>
          </cell>
          <cell r="AI23">
            <v>0</v>
          </cell>
          <cell r="AJ23">
            <v>2</v>
          </cell>
          <cell r="AK23">
            <v>1</v>
          </cell>
          <cell r="AL23">
            <v>0</v>
          </cell>
          <cell r="AM23">
            <v>1</v>
          </cell>
          <cell r="AN23">
            <v>0</v>
          </cell>
          <cell r="AO23">
            <v>0</v>
          </cell>
          <cell r="AP23">
            <v>0</v>
          </cell>
          <cell r="AS23">
            <v>0</v>
          </cell>
          <cell r="AT23">
            <v>0</v>
          </cell>
          <cell r="AU23">
            <v>0</v>
          </cell>
          <cell r="AV23">
            <v>0</v>
          </cell>
          <cell r="AW23">
            <v>0</v>
          </cell>
          <cell r="AX23">
            <v>0</v>
          </cell>
          <cell r="AY23">
            <v>1</v>
          </cell>
          <cell r="AZ23">
            <v>1</v>
          </cell>
          <cell r="BA23">
            <v>1</v>
          </cell>
          <cell r="BB23">
            <v>0</v>
          </cell>
          <cell r="BC23">
            <v>0</v>
          </cell>
          <cell r="BD23">
            <v>0</v>
          </cell>
          <cell r="BG23">
            <v>0</v>
          </cell>
          <cell r="BH23">
            <v>0</v>
          </cell>
          <cell r="BI23">
            <v>0</v>
          </cell>
          <cell r="BJ23">
            <v>0</v>
          </cell>
          <cell r="BK23">
            <v>0</v>
          </cell>
          <cell r="BL23">
            <v>0</v>
          </cell>
          <cell r="BM23">
            <v>0</v>
          </cell>
          <cell r="BN23">
            <v>0</v>
          </cell>
          <cell r="BO23">
            <v>0</v>
          </cell>
          <cell r="BP23">
            <v>0</v>
          </cell>
          <cell r="BQ23">
            <v>0</v>
          </cell>
          <cell r="BR23">
            <v>0</v>
          </cell>
          <cell r="BU23">
            <v>0</v>
          </cell>
          <cell r="BV23">
            <v>0</v>
          </cell>
          <cell r="BW23">
            <v>0</v>
          </cell>
          <cell r="BX23">
            <v>0</v>
          </cell>
          <cell r="BY23">
            <v>0</v>
          </cell>
          <cell r="BZ23">
            <v>0</v>
          </cell>
          <cell r="CA23">
            <v>0</v>
          </cell>
          <cell r="CB23">
            <v>0</v>
          </cell>
          <cell r="CC23">
            <v>0</v>
          </cell>
          <cell r="CD23">
            <v>0</v>
          </cell>
          <cell r="CE23">
            <v>0</v>
          </cell>
          <cell r="CF23">
            <v>0</v>
          </cell>
          <cell r="CI23">
            <v>0</v>
          </cell>
          <cell r="CJ23">
            <v>0</v>
          </cell>
          <cell r="CK23">
            <v>0</v>
          </cell>
          <cell r="CL23">
            <v>0</v>
          </cell>
          <cell r="CM23">
            <v>0</v>
          </cell>
          <cell r="CN23">
            <v>0</v>
          </cell>
          <cell r="CO23">
            <v>0</v>
          </cell>
          <cell r="CP23">
            <v>0</v>
          </cell>
          <cell r="CQ23">
            <v>0</v>
          </cell>
          <cell r="CR23">
            <v>0</v>
          </cell>
          <cell r="CS23">
            <v>0</v>
          </cell>
          <cell r="CT23">
            <v>0</v>
          </cell>
        </row>
        <row r="24">
          <cell r="B24" t="str">
            <v>Las Palmas</v>
          </cell>
          <cell r="Q24">
            <v>74</v>
          </cell>
          <cell r="R24">
            <v>66</v>
          </cell>
          <cell r="S24">
            <v>64</v>
          </cell>
          <cell r="T24">
            <v>0</v>
          </cell>
          <cell r="U24">
            <v>0</v>
          </cell>
          <cell r="V24">
            <v>0</v>
          </cell>
          <cell r="W24">
            <v>0</v>
          </cell>
          <cell r="X24">
            <v>0</v>
          </cell>
          <cell r="Y24">
            <v>0</v>
          </cell>
          <cell r="Z24">
            <v>0</v>
          </cell>
          <cell r="AA24">
            <v>0</v>
          </cell>
          <cell r="AB24">
            <v>0</v>
          </cell>
          <cell r="AE24">
            <v>83</v>
          </cell>
          <cell r="AF24">
            <v>56</v>
          </cell>
          <cell r="AG24">
            <v>70</v>
          </cell>
          <cell r="AH24">
            <v>60</v>
          </cell>
          <cell r="AI24">
            <v>15</v>
          </cell>
          <cell r="AJ24">
            <v>11</v>
          </cell>
          <cell r="AK24">
            <v>3</v>
          </cell>
          <cell r="AL24">
            <v>4</v>
          </cell>
          <cell r="AM24">
            <v>10</v>
          </cell>
          <cell r="AN24">
            <v>44</v>
          </cell>
          <cell r="AO24">
            <v>98</v>
          </cell>
          <cell r="AP24">
            <v>94</v>
          </cell>
          <cell r="AS24">
            <v>0</v>
          </cell>
          <cell r="AT24">
            <v>0</v>
          </cell>
          <cell r="AU24">
            <v>0</v>
          </cell>
          <cell r="AV24">
            <v>0</v>
          </cell>
          <cell r="AW24">
            <v>0</v>
          </cell>
          <cell r="AX24">
            <v>0</v>
          </cell>
          <cell r="AY24">
            <v>0</v>
          </cell>
          <cell r="AZ24">
            <v>0</v>
          </cell>
          <cell r="BA24">
            <v>0</v>
          </cell>
          <cell r="BB24">
            <v>6</v>
          </cell>
          <cell r="BC24">
            <v>38</v>
          </cell>
          <cell r="BD24">
            <v>36</v>
          </cell>
          <cell r="BG24">
            <v>0</v>
          </cell>
          <cell r="BH24">
            <v>0</v>
          </cell>
          <cell r="BI24">
            <v>0</v>
          </cell>
          <cell r="BJ24">
            <v>0</v>
          </cell>
          <cell r="BK24">
            <v>0</v>
          </cell>
          <cell r="BL24">
            <v>0</v>
          </cell>
          <cell r="BM24">
            <v>0</v>
          </cell>
          <cell r="BN24">
            <v>0</v>
          </cell>
          <cell r="BO24">
            <v>0</v>
          </cell>
          <cell r="BP24">
            <v>0</v>
          </cell>
          <cell r="BQ24">
            <v>0</v>
          </cell>
          <cell r="BR24">
            <v>0</v>
          </cell>
          <cell r="BU24">
            <v>0</v>
          </cell>
          <cell r="BV24">
            <v>0</v>
          </cell>
          <cell r="BW24">
            <v>0</v>
          </cell>
          <cell r="BX24">
            <v>0</v>
          </cell>
          <cell r="BY24">
            <v>0</v>
          </cell>
          <cell r="BZ24">
            <v>0</v>
          </cell>
          <cell r="CA24">
            <v>0</v>
          </cell>
          <cell r="CB24">
            <v>0</v>
          </cell>
          <cell r="CC24">
            <v>0</v>
          </cell>
          <cell r="CD24">
            <v>0</v>
          </cell>
          <cell r="CE24">
            <v>0</v>
          </cell>
          <cell r="CF24">
            <v>0</v>
          </cell>
          <cell r="CI24">
            <v>0</v>
          </cell>
          <cell r="CJ24">
            <v>0</v>
          </cell>
          <cell r="CK24">
            <v>0</v>
          </cell>
          <cell r="CL24">
            <v>0</v>
          </cell>
          <cell r="CM24">
            <v>0</v>
          </cell>
          <cell r="CN24">
            <v>0</v>
          </cell>
          <cell r="CO24">
            <v>0</v>
          </cell>
          <cell r="CP24">
            <v>0</v>
          </cell>
          <cell r="CQ24">
            <v>0</v>
          </cell>
          <cell r="CR24">
            <v>0</v>
          </cell>
          <cell r="CS24">
            <v>0</v>
          </cell>
          <cell r="CT24">
            <v>0</v>
          </cell>
        </row>
        <row r="25">
          <cell r="B25" t="str">
            <v>Tarragona</v>
          </cell>
          <cell r="Q25">
            <v>0</v>
          </cell>
          <cell r="R25">
            <v>0</v>
          </cell>
          <cell r="S25">
            <v>0</v>
          </cell>
          <cell r="T25">
            <v>0</v>
          </cell>
          <cell r="U25">
            <v>0</v>
          </cell>
          <cell r="V25">
            <v>0</v>
          </cell>
          <cell r="W25">
            <v>0</v>
          </cell>
          <cell r="X25">
            <v>0</v>
          </cell>
          <cell r="Y25">
            <v>0</v>
          </cell>
          <cell r="Z25">
            <v>0</v>
          </cell>
          <cell r="AA25">
            <v>0</v>
          </cell>
          <cell r="AB25">
            <v>0</v>
          </cell>
          <cell r="AE25">
            <v>0</v>
          </cell>
          <cell r="AF25">
            <v>0</v>
          </cell>
          <cell r="AG25">
            <v>0</v>
          </cell>
          <cell r="AH25">
            <v>5</v>
          </cell>
          <cell r="AI25">
            <v>10</v>
          </cell>
          <cell r="AJ25">
            <v>5</v>
          </cell>
          <cell r="AK25">
            <v>5</v>
          </cell>
          <cell r="AL25">
            <v>5</v>
          </cell>
          <cell r="AM25">
            <v>8</v>
          </cell>
          <cell r="AN25">
            <v>15</v>
          </cell>
          <cell r="AO25">
            <v>4</v>
          </cell>
          <cell r="AP25">
            <v>0</v>
          </cell>
          <cell r="AS25">
            <v>0</v>
          </cell>
          <cell r="AT25">
            <v>0</v>
          </cell>
          <cell r="AU25">
            <v>0</v>
          </cell>
          <cell r="AV25">
            <v>5</v>
          </cell>
          <cell r="AW25">
            <v>4</v>
          </cell>
          <cell r="AX25">
            <v>1</v>
          </cell>
          <cell r="AY25">
            <v>3</v>
          </cell>
          <cell r="AZ25">
            <v>2</v>
          </cell>
          <cell r="BA25">
            <v>5</v>
          </cell>
          <cell r="BB25">
            <v>14</v>
          </cell>
          <cell r="BC25">
            <v>1</v>
          </cell>
          <cell r="BD25">
            <v>0</v>
          </cell>
          <cell r="BG25">
            <v>0</v>
          </cell>
          <cell r="BH25">
            <v>0</v>
          </cell>
          <cell r="BI25">
            <v>0</v>
          </cell>
          <cell r="BJ25">
            <v>0</v>
          </cell>
          <cell r="BK25">
            <v>0</v>
          </cell>
          <cell r="BL25">
            <v>0</v>
          </cell>
          <cell r="BM25">
            <v>0</v>
          </cell>
          <cell r="BN25">
            <v>0</v>
          </cell>
          <cell r="BO25">
            <v>0</v>
          </cell>
          <cell r="BP25">
            <v>0</v>
          </cell>
          <cell r="BQ25">
            <v>0</v>
          </cell>
          <cell r="BR25">
            <v>0</v>
          </cell>
          <cell r="BU25">
            <v>0</v>
          </cell>
          <cell r="BV25">
            <v>0</v>
          </cell>
          <cell r="BW25">
            <v>0</v>
          </cell>
          <cell r="BX25">
            <v>0</v>
          </cell>
          <cell r="BY25">
            <v>0</v>
          </cell>
          <cell r="BZ25">
            <v>0</v>
          </cell>
          <cell r="CA25">
            <v>0</v>
          </cell>
          <cell r="CB25">
            <v>0</v>
          </cell>
          <cell r="CC25">
            <v>0</v>
          </cell>
          <cell r="CD25">
            <v>0</v>
          </cell>
          <cell r="CE25">
            <v>0</v>
          </cell>
          <cell r="CF25">
            <v>0</v>
          </cell>
          <cell r="CI25">
            <v>0</v>
          </cell>
          <cell r="CJ25">
            <v>0</v>
          </cell>
          <cell r="CK25">
            <v>0</v>
          </cell>
          <cell r="CL25">
            <v>0</v>
          </cell>
          <cell r="CM25">
            <v>0</v>
          </cell>
          <cell r="CN25">
            <v>0</v>
          </cell>
          <cell r="CO25">
            <v>0</v>
          </cell>
          <cell r="CP25">
            <v>0</v>
          </cell>
          <cell r="CQ25">
            <v>0</v>
          </cell>
          <cell r="CR25">
            <v>0</v>
          </cell>
          <cell r="CS25">
            <v>0</v>
          </cell>
          <cell r="CT25">
            <v>0</v>
          </cell>
        </row>
        <row r="26">
          <cell r="B26" t="str">
            <v>Alicante</v>
          </cell>
          <cell r="Q26">
            <v>1</v>
          </cell>
          <cell r="R26">
            <v>0</v>
          </cell>
          <cell r="S26">
            <v>2</v>
          </cell>
          <cell r="T26">
            <v>0</v>
          </cell>
          <cell r="U26">
            <v>0</v>
          </cell>
          <cell r="V26">
            <v>0</v>
          </cell>
          <cell r="W26">
            <v>0</v>
          </cell>
          <cell r="X26">
            <v>0</v>
          </cell>
          <cell r="Y26">
            <v>0</v>
          </cell>
          <cell r="Z26">
            <v>0</v>
          </cell>
          <cell r="AA26">
            <v>0</v>
          </cell>
          <cell r="AB26">
            <v>0</v>
          </cell>
          <cell r="AE26">
            <v>0</v>
          </cell>
          <cell r="AF26">
            <v>0</v>
          </cell>
          <cell r="AG26">
            <v>1</v>
          </cell>
          <cell r="AH26">
            <v>9</v>
          </cell>
          <cell r="AI26">
            <v>12</v>
          </cell>
          <cell r="AJ26">
            <v>3</v>
          </cell>
          <cell r="AK26">
            <v>8</v>
          </cell>
          <cell r="AL26">
            <v>8</v>
          </cell>
          <cell r="AM26">
            <v>9</v>
          </cell>
          <cell r="AN26">
            <v>16</v>
          </cell>
          <cell r="AO26">
            <v>8</v>
          </cell>
          <cell r="AP26">
            <v>1</v>
          </cell>
          <cell r="AS26">
            <v>0</v>
          </cell>
          <cell r="AT26">
            <v>0</v>
          </cell>
          <cell r="AU26">
            <v>0</v>
          </cell>
          <cell r="AV26">
            <v>0</v>
          </cell>
          <cell r="AW26">
            <v>0</v>
          </cell>
          <cell r="AX26">
            <v>0</v>
          </cell>
          <cell r="AY26">
            <v>0</v>
          </cell>
          <cell r="AZ26">
            <v>0</v>
          </cell>
          <cell r="BA26">
            <v>0</v>
          </cell>
          <cell r="BB26">
            <v>0</v>
          </cell>
          <cell r="BC26">
            <v>0</v>
          </cell>
          <cell r="BD26">
            <v>0</v>
          </cell>
          <cell r="BG26">
            <v>0</v>
          </cell>
          <cell r="BH26">
            <v>0</v>
          </cell>
          <cell r="BI26">
            <v>0</v>
          </cell>
          <cell r="BJ26">
            <v>0</v>
          </cell>
          <cell r="BK26">
            <v>0</v>
          </cell>
          <cell r="BL26">
            <v>0</v>
          </cell>
          <cell r="BM26">
            <v>0</v>
          </cell>
          <cell r="BN26">
            <v>0</v>
          </cell>
          <cell r="BO26">
            <v>0</v>
          </cell>
          <cell r="BP26">
            <v>0</v>
          </cell>
          <cell r="BQ26">
            <v>0</v>
          </cell>
          <cell r="BR26">
            <v>0</v>
          </cell>
          <cell r="BU26">
            <v>0</v>
          </cell>
          <cell r="BV26">
            <v>0</v>
          </cell>
          <cell r="BW26">
            <v>0</v>
          </cell>
          <cell r="BX26">
            <v>0</v>
          </cell>
          <cell r="BY26">
            <v>0</v>
          </cell>
          <cell r="BZ26">
            <v>0</v>
          </cell>
          <cell r="CA26">
            <v>0</v>
          </cell>
          <cell r="CB26">
            <v>0</v>
          </cell>
          <cell r="CC26">
            <v>0</v>
          </cell>
          <cell r="CD26">
            <v>0</v>
          </cell>
          <cell r="CE26">
            <v>0</v>
          </cell>
          <cell r="CF26">
            <v>0</v>
          </cell>
          <cell r="CI26">
            <v>0</v>
          </cell>
          <cell r="CJ26">
            <v>0</v>
          </cell>
          <cell r="CK26">
            <v>0</v>
          </cell>
          <cell r="CL26">
            <v>0</v>
          </cell>
          <cell r="CM26">
            <v>0</v>
          </cell>
          <cell r="CN26">
            <v>0</v>
          </cell>
          <cell r="CO26">
            <v>0</v>
          </cell>
          <cell r="CP26">
            <v>0</v>
          </cell>
          <cell r="CQ26">
            <v>0</v>
          </cell>
          <cell r="CR26">
            <v>0</v>
          </cell>
          <cell r="CS26">
            <v>0</v>
          </cell>
          <cell r="CT26">
            <v>0</v>
          </cell>
        </row>
        <row r="27">
          <cell r="B27" t="str">
            <v>Other</v>
          </cell>
          <cell r="Q27">
            <v>0</v>
          </cell>
          <cell r="R27">
            <v>0</v>
          </cell>
          <cell r="S27">
            <v>0</v>
          </cell>
          <cell r="T27">
            <v>0</v>
          </cell>
          <cell r="U27">
            <v>0</v>
          </cell>
          <cell r="V27">
            <v>0</v>
          </cell>
          <cell r="W27">
            <v>0</v>
          </cell>
          <cell r="X27">
            <v>0</v>
          </cell>
          <cell r="Y27">
            <v>0</v>
          </cell>
          <cell r="Z27">
            <v>0</v>
          </cell>
          <cell r="AA27">
            <v>0</v>
          </cell>
          <cell r="AB27">
            <v>0</v>
          </cell>
          <cell r="AE27">
            <v>0</v>
          </cell>
          <cell r="AF27">
            <v>0</v>
          </cell>
          <cell r="AG27">
            <v>0</v>
          </cell>
          <cell r="AH27">
            <v>1</v>
          </cell>
          <cell r="AI27">
            <v>3</v>
          </cell>
          <cell r="AJ27">
            <v>4</v>
          </cell>
          <cell r="AK27">
            <v>3</v>
          </cell>
          <cell r="AL27">
            <v>4</v>
          </cell>
          <cell r="AM27">
            <v>4</v>
          </cell>
          <cell r="AN27">
            <v>2</v>
          </cell>
          <cell r="AO27">
            <v>0</v>
          </cell>
          <cell r="AP27">
            <v>0</v>
          </cell>
          <cell r="AQ27">
            <v>21</v>
          </cell>
          <cell r="AS27">
            <v>0</v>
          </cell>
          <cell r="AT27">
            <v>0</v>
          </cell>
          <cell r="AU27">
            <v>0</v>
          </cell>
          <cell r="AV27">
            <v>1</v>
          </cell>
          <cell r="AW27">
            <v>0</v>
          </cell>
          <cell r="AX27">
            <v>1</v>
          </cell>
          <cell r="AY27">
            <v>3</v>
          </cell>
          <cell r="AZ27">
            <v>2</v>
          </cell>
          <cell r="BA27">
            <v>1</v>
          </cell>
          <cell r="BB27">
            <v>1</v>
          </cell>
          <cell r="BC27">
            <v>0</v>
          </cell>
          <cell r="BD27">
            <v>0</v>
          </cell>
          <cell r="BE27">
            <v>9</v>
          </cell>
          <cell r="BG27">
            <v>0</v>
          </cell>
          <cell r="BH27">
            <v>0</v>
          </cell>
          <cell r="BI27">
            <v>0</v>
          </cell>
          <cell r="BJ27">
            <v>0</v>
          </cell>
          <cell r="BK27">
            <v>0</v>
          </cell>
          <cell r="BL27">
            <v>0</v>
          </cell>
          <cell r="BM27">
            <v>0</v>
          </cell>
          <cell r="BN27">
            <v>0</v>
          </cell>
          <cell r="BO27">
            <v>0</v>
          </cell>
          <cell r="BP27">
            <v>0</v>
          </cell>
          <cell r="BQ27">
            <v>0</v>
          </cell>
          <cell r="BR27">
            <v>0</v>
          </cell>
          <cell r="BS27">
            <v>0</v>
          </cell>
          <cell r="BU27">
            <v>0</v>
          </cell>
          <cell r="BV27">
            <v>0</v>
          </cell>
          <cell r="BW27">
            <v>0</v>
          </cell>
          <cell r="BX27">
            <v>0</v>
          </cell>
          <cell r="BY27">
            <v>0</v>
          </cell>
          <cell r="BZ27">
            <v>0</v>
          </cell>
          <cell r="CA27">
            <v>0</v>
          </cell>
          <cell r="CB27">
            <v>0</v>
          </cell>
          <cell r="CC27">
            <v>0</v>
          </cell>
          <cell r="CD27">
            <v>0</v>
          </cell>
          <cell r="CE27">
            <v>0</v>
          </cell>
          <cell r="CF27">
            <v>0</v>
          </cell>
          <cell r="CG27">
            <v>0</v>
          </cell>
          <cell r="CI27">
            <v>0</v>
          </cell>
          <cell r="CJ27">
            <v>0</v>
          </cell>
          <cell r="CK27">
            <v>0</v>
          </cell>
          <cell r="CL27">
            <v>1</v>
          </cell>
          <cell r="CM27">
            <v>2</v>
          </cell>
          <cell r="CN27">
            <v>5</v>
          </cell>
          <cell r="CO27">
            <v>3</v>
          </cell>
          <cell r="CP27">
            <v>1</v>
          </cell>
          <cell r="CQ27">
            <v>1</v>
          </cell>
          <cell r="CR27">
            <v>3</v>
          </cell>
          <cell r="CS27">
            <v>0</v>
          </cell>
          <cell r="CT27">
            <v>0</v>
          </cell>
          <cell r="CU27">
            <v>16</v>
          </cell>
        </row>
        <row r="28">
          <cell r="B28" t="str">
            <v>Adria</v>
          </cell>
          <cell r="Q28">
            <v>0</v>
          </cell>
          <cell r="R28">
            <v>0</v>
          </cell>
          <cell r="S28">
            <v>0</v>
          </cell>
          <cell r="T28">
            <v>0</v>
          </cell>
          <cell r="U28">
            <v>0</v>
          </cell>
          <cell r="V28">
            <v>0</v>
          </cell>
          <cell r="W28">
            <v>0</v>
          </cell>
          <cell r="X28">
            <v>0</v>
          </cell>
          <cell r="Y28">
            <v>0</v>
          </cell>
          <cell r="Z28">
            <v>0</v>
          </cell>
          <cell r="AA28">
            <v>0</v>
          </cell>
          <cell r="AB28">
            <v>0</v>
          </cell>
          <cell r="AE28">
            <v>0</v>
          </cell>
          <cell r="AF28">
            <v>0</v>
          </cell>
          <cell r="AG28">
            <v>0</v>
          </cell>
          <cell r="AH28">
            <v>1</v>
          </cell>
          <cell r="AI28">
            <v>3</v>
          </cell>
          <cell r="AJ28">
            <v>4</v>
          </cell>
          <cell r="AK28">
            <v>3</v>
          </cell>
          <cell r="AL28">
            <v>4</v>
          </cell>
          <cell r="AM28">
            <v>4</v>
          </cell>
          <cell r="AN28">
            <v>2</v>
          </cell>
          <cell r="AO28">
            <v>0</v>
          </cell>
          <cell r="AP28">
            <v>0</v>
          </cell>
          <cell r="AS28">
            <v>0</v>
          </cell>
          <cell r="AT28">
            <v>0</v>
          </cell>
          <cell r="AU28">
            <v>0</v>
          </cell>
          <cell r="AV28">
            <v>1</v>
          </cell>
          <cell r="AW28">
            <v>0</v>
          </cell>
          <cell r="AX28">
            <v>1</v>
          </cell>
          <cell r="AY28">
            <v>3</v>
          </cell>
          <cell r="AZ28">
            <v>2</v>
          </cell>
          <cell r="BA28">
            <v>1</v>
          </cell>
          <cell r="BB28">
            <v>1</v>
          </cell>
          <cell r="BC28">
            <v>0</v>
          </cell>
          <cell r="BD28">
            <v>0</v>
          </cell>
          <cell r="BG28">
            <v>0</v>
          </cell>
          <cell r="BH28">
            <v>0</v>
          </cell>
          <cell r="BI28">
            <v>0</v>
          </cell>
          <cell r="BJ28">
            <v>0</v>
          </cell>
          <cell r="BK28">
            <v>0</v>
          </cell>
          <cell r="BL28">
            <v>0</v>
          </cell>
          <cell r="BM28">
            <v>0</v>
          </cell>
          <cell r="BN28">
            <v>0</v>
          </cell>
          <cell r="BO28">
            <v>0</v>
          </cell>
          <cell r="BP28">
            <v>0</v>
          </cell>
          <cell r="BQ28">
            <v>0</v>
          </cell>
          <cell r="BR28">
            <v>0</v>
          </cell>
          <cell r="BU28">
            <v>0</v>
          </cell>
          <cell r="BV28">
            <v>0</v>
          </cell>
          <cell r="BW28">
            <v>0</v>
          </cell>
          <cell r="BX28">
            <v>0</v>
          </cell>
          <cell r="BY28">
            <v>0</v>
          </cell>
          <cell r="BZ28">
            <v>0</v>
          </cell>
          <cell r="CA28">
            <v>0</v>
          </cell>
          <cell r="CB28">
            <v>0</v>
          </cell>
          <cell r="CC28">
            <v>0</v>
          </cell>
          <cell r="CD28">
            <v>0</v>
          </cell>
          <cell r="CE28">
            <v>0</v>
          </cell>
          <cell r="CF28">
            <v>0</v>
          </cell>
          <cell r="CI28">
            <v>0</v>
          </cell>
          <cell r="CJ28">
            <v>0</v>
          </cell>
          <cell r="CK28">
            <v>0</v>
          </cell>
          <cell r="CL28">
            <v>1</v>
          </cell>
          <cell r="CM28">
            <v>2</v>
          </cell>
          <cell r="CN28">
            <v>5</v>
          </cell>
          <cell r="CO28">
            <v>3</v>
          </cell>
          <cell r="CP28">
            <v>1</v>
          </cell>
          <cell r="CQ28">
            <v>1</v>
          </cell>
          <cell r="CR28">
            <v>3</v>
          </cell>
          <cell r="CS28">
            <v>0</v>
          </cell>
          <cell r="CT28">
            <v>0</v>
          </cell>
        </row>
        <row r="33">
          <cell r="AE33" t="str">
            <v>January</v>
          </cell>
          <cell r="AF33" t="str">
            <v>February</v>
          </cell>
          <cell r="AG33" t="str">
            <v>March</v>
          </cell>
          <cell r="AH33" t="str">
            <v>April</v>
          </cell>
          <cell r="AI33" t="str">
            <v>May</v>
          </cell>
          <cell r="AJ33" t="str">
            <v>June</v>
          </cell>
          <cell r="AK33" t="str">
            <v>July</v>
          </cell>
          <cell r="AL33" t="str">
            <v>August</v>
          </cell>
          <cell r="AM33" t="str">
            <v>September</v>
          </cell>
          <cell r="AN33" t="str">
            <v>October</v>
          </cell>
          <cell r="AO33" t="str">
            <v>November</v>
          </cell>
          <cell r="AP33" t="str">
            <v>December</v>
          </cell>
        </row>
        <row r="34">
          <cell r="B34" t="str">
            <v>PAX</v>
          </cell>
          <cell r="Q34" t="str">
            <v>FY24</v>
          </cell>
          <cell r="T34" t="str">
            <v>FY25</v>
          </cell>
          <cell r="AE34" t="str">
            <v>FY23</v>
          </cell>
          <cell r="AH34" t="str">
            <v>FY24</v>
          </cell>
          <cell r="AS34" t="str">
            <v>FY22</v>
          </cell>
          <cell r="AV34" t="str">
            <v>FY23</v>
          </cell>
          <cell r="BG34" t="str">
            <v>FY22</v>
          </cell>
          <cell r="BU34" t="str">
            <v>FY20</v>
          </cell>
          <cell r="CL34" t="str">
            <v>FY20</v>
          </cell>
        </row>
        <row r="35">
          <cell r="B35" t="str">
            <v>Americas</v>
          </cell>
          <cell r="Q35">
            <v>808842</v>
          </cell>
          <cell r="R35">
            <v>674695</v>
          </cell>
          <cell r="S35">
            <v>854103</v>
          </cell>
          <cell r="T35">
            <v>0</v>
          </cell>
          <cell r="U35">
            <v>0</v>
          </cell>
          <cell r="V35">
            <v>0</v>
          </cell>
          <cell r="W35">
            <v>0</v>
          </cell>
          <cell r="X35">
            <v>0</v>
          </cell>
          <cell r="Y35">
            <v>0</v>
          </cell>
          <cell r="Z35">
            <v>0</v>
          </cell>
          <cell r="AA35">
            <v>0</v>
          </cell>
          <cell r="AB35">
            <v>0</v>
          </cell>
          <cell r="AE35">
            <v>522949</v>
          </cell>
          <cell r="AF35">
            <v>449661</v>
          </cell>
          <cell r="AG35">
            <v>565574</v>
          </cell>
          <cell r="AH35">
            <v>449751</v>
          </cell>
          <cell r="AI35">
            <v>353242</v>
          </cell>
          <cell r="AJ35">
            <v>359885</v>
          </cell>
          <cell r="AK35">
            <v>396404</v>
          </cell>
          <cell r="AL35">
            <v>375428</v>
          </cell>
          <cell r="AM35">
            <v>313650</v>
          </cell>
          <cell r="AN35">
            <v>282162</v>
          </cell>
          <cell r="AO35">
            <v>497550</v>
          </cell>
          <cell r="AP35">
            <v>666281</v>
          </cell>
          <cell r="AQ35">
            <v>5232537</v>
          </cell>
          <cell r="AS35">
            <v>195612</v>
          </cell>
          <cell r="AT35">
            <v>219545</v>
          </cell>
          <cell r="AU35">
            <v>344501</v>
          </cell>
          <cell r="AV35">
            <v>297788</v>
          </cell>
          <cell r="AW35">
            <v>234968</v>
          </cell>
          <cell r="AX35">
            <v>251675</v>
          </cell>
          <cell r="AY35">
            <v>292122</v>
          </cell>
          <cell r="AZ35">
            <v>278520</v>
          </cell>
          <cell r="BA35">
            <v>280580</v>
          </cell>
          <cell r="BB35">
            <v>268578</v>
          </cell>
          <cell r="BC35">
            <v>410205</v>
          </cell>
          <cell r="BD35">
            <v>518319</v>
          </cell>
          <cell r="BE35">
            <v>3592413</v>
          </cell>
          <cell r="BG35">
            <v>0</v>
          </cell>
          <cell r="BH35">
            <v>0</v>
          </cell>
          <cell r="BI35">
            <v>0</v>
          </cell>
          <cell r="BJ35">
            <v>0</v>
          </cell>
          <cell r="BK35">
            <v>0</v>
          </cell>
          <cell r="BL35">
            <v>5111</v>
          </cell>
          <cell r="BM35">
            <v>30914</v>
          </cell>
          <cell r="BN35">
            <v>66591</v>
          </cell>
          <cell r="BO35">
            <v>83395</v>
          </cell>
          <cell r="BP35">
            <v>143120</v>
          </cell>
          <cell r="BQ35">
            <v>185964</v>
          </cell>
          <cell r="BR35">
            <v>253217</v>
          </cell>
          <cell r="BS35">
            <v>768312</v>
          </cell>
          <cell r="BU35">
            <v>466080</v>
          </cell>
          <cell r="BV35">
            <v>430518</v>
          </cell>
          <cell r="BW35">
            <v>196286</v>
          </cell>
          <cell r="BX35">
            <v>0</v>
          </cell>
          <cell r="BY35">
            <v>0</v>
          </cell>
          <cell r="BZ35">
            <v>0</v>
          </cell>
          <cell r="CA35">
            <v>0</v>
          </cell>
          <cell r="CB35">
            <v>0</v>
          </cell>
          <cell r="CC35">
            <v>0</v>
          </cell>
          <cell r="CD35">
            <v>0</v>
          </cell>
          <cell r="CE35">
            <v>0</v>
          </cell>
          <cell r="CF35">
            <v>0</v>
          </cell>
          <cell r="CG35">
            <v>1092884</v>
          </cell>
          <cell r="CI35">
            <v>525262</v>
          </cell>
          <cell r="CJ35">
            <v>425246</v>
          </cell>
          <cell r="CK35">
            <v>500596</v>
          </cell>
          <cell r="CL35">
            <v>394045</v>
          </cell>
          <cell r="CM35">
            <v>303053</v>
          </cell>
          <cell r="CN35">
            <v>324456</v>
          </cell>
          <cell r="CO35">
            <v>332464</v>
          </cell>
          <cell r="CP35">
            <v>325246</v>
          </cell>
          <cell r="CQ35">
            <v>234453</v>
          </cell>
          <cell r="CR35">
            <v>299863</v>
          </cell>
          <cell r="CS35">
            <v>421184</v>
          </cell>
          <cell r="CT35">
            <v>506611</v>
          </cell>
          <cell r="CU35">
            <v>4592479</v>
          </cell>
        </row>
        <row r="36">
          <cell r="B36" t="str">
            <v>Antigua</v>
          </cell>
          <cell r="Q36">
            <v>154497</v>
          </cell>
          <cell r="R36">
            <v>145442</v>
          </cell>
          <cell r="S36">
            <v>130043</v>
          </cell>
          <cell r="T36">
            <v>0</v>
          </cell>
          <cell r="U36">
            <v>0</v>
          </cell>
          <cell r="V36">
            <v>0</v>
          </cell>
          <cell r="W36">
            <v>0</v>
          </cell>
          <cell r="X36">
            <v>0</v>
          </cell>
          <cell r="Y36">
            <v>0</v>
          </cell>
          <cell r="Z36">
            <v>0</v>
          </cell>
          <cell r="AA36">
            <v>0</v>
          </cell>
          <cell r="AB36">
            <v>0</v>
          </cell>
          <cell r="AE36">
            <v>115964</v>
          </cell>
          <cell r="AF36">
            <v>107254</v>
          </cell>
          <cell r="AG36">
            <v>109432</v>
          </cell>
          <cell r="AH36">
            <v>56930</v>
          </cell>
          <cell r="AI36">
            <v>19347</v>
          </cell>
          <cell r="AJ36">
            <v>4382</v>
          </cell>
          <cell r="AK36">
            <v>10233</v>
          </cell>
          <cell r="AL36">
            <v>6474</v>
          </cell>
          <cell r="AM36">
            <v>0</v>
          </cell>
          <cell r="AN36">
            <v>9326</v>
          </cell>
          <cell r="AO36">
            <v>83904</v>
          </cell>
          <cell r="AP36">
            <v>146536</v>
          </cell>
          <cell r="AS36">
            <v>50794</v>
          </cell>
          <cell r="AT36">
            <v>44710</v>
          </cell>
          <cell r="AU36">
            <v>60824</v>
          </cell>
          <cell r="AV36">
            <v>30815</v>
          </cell>
          <cell r="AW36">
            <v>3881</v>
          </cell>
          <cell r="AX36">
            <v>0</v>
          </cell>
          <cell r="AY36">
            <v>3145</v>
          </cell>
          <cell r="AZ36">
            <v>0</v>
          </cell>
          <cell r="BA36">
            <v>4913</v>
          </cell>
          <cell r="BB36">
            <v>7610</v>
          </cell>
          <cell r="BC36">
            <v>64272</v>
          </cell>
          <cell r="BD36">
            <v>108803</v>
          </cell>
          <cell r="BG36">
            <v>0</v>
          </cell>
          <cell r="BH36">
            <v>0</v>
          </cell>
          <cell r="BI36">
            <v>0</v>
          </cell>
          <cell r="BJ36">
            <v>0</v>
          </cell>
          <cell r="BK36">
            <v>0</v>
          </cell>
          <cell r="BL36">
            <v>0</v>
          </cell>
          <cell r="BM36">
            <v>767</v>
          </cell>
          <cell r="BN36">
            <v>1816</v>
          </cell>
          <cell r="BO36">
            <v>1618</v>
          </cell>
          <cell r="BP36">
            <v>720</v>
          </cell>
          <cell r="BQ36">
            <v>23175</v>
          </cell>
          <cell r="BR36">
            <v>52767</v>
          </cell>
          <cell r="BU36">
            <v>108796</v>
          </cell>
          <cell r="BV36">
            <v>101463</v>
          </cell>
          <cell r="BW36">
            <v>48626</v>
          </cell>
          <cell r="BX36">
            <v>0</v>
          </cell>
          <cell r="BY36">
            <v>0</v>
          </cell>
          <cell r="BZ36">
            <v>0</v>
          </cell>
          <cell r="CA36">
            <v>0</v>
          </cell>
          <cell r="CB36">
            <v>0</v>
          </cell>
          <cell r="CC36">
            <v>0</v>
          </cell>
          <cell r="CD36">
            <v>0</v>
          </cell>
          <cell r="CE36">
            <v>0</v>
          </cell>
          <cell r="CF36">
            <v>0</v>
          </cell>
          <cell r="CI36">
            <v>156866</v>
          </cell>
          <cell r="CJ36">
            <v>119668</v>
          </cell>
          <cell r="CK36">
            <v>108846</v>
          </cell>
          <cell r="CL36">
            <v>46675</v>
          </cell>
          <cell r="CM36">
            <v>15340</v>
          </cell>
          <cell r="CN36">
            <v>13509</v>
          </cell>
          <cell r="CO36">
            <v>10620</v>
          </cell>
          <cell r="CP36">
            <v>9607</v>
          </cell>
          <cell r="CQ36">
            <v>11148</v>
          </cell>
          <cell r="CR36">
            <v>31050</v>
          </cell>
          <cell r="CS36">
            <v>89764</v>
          </cell>
          <cell r="CT36">
            <v>120203</v>
          </cell>
        </row>
        <row r="37">
          <cell r="B37" t="str">
            <v>Nassau</v>
          </cell>
          <cell r="Q37">
            <v>466947</v>
          </cell>
          <cell r="R37">
            <v>439180</v>
          </cell>
          <cell r="S37">
            <v>555885</v>
          </cell>
          <cell r="T37">
            <v>0</v>
          </cell>
          <cell r="U37">
            <v>0</v>
          </cell>
          <cell r="V37">
            <v>0</v>
          </cell>
          <cell r="W37">
            <v>0</v>
          </cell>
          <cell r="X37">
            <v>0</v>
          </cell>
          <cell r="Y37">
            <v>0</v>
          </cell>
          <cell r="Z37">
            <v>0</v>
          </cell>
          <cell r="AA37">
            <v>0</v>
          </cell>
          <cell r="AB37">
            <v>0</v>
          </cell>
          <cell r="AE37">
            <v>406985</v>
          </cell>
          <cell r="AF37">
            <v>342407</v>
          </cell>
          <cell r="AG37">
            <v>456142</v>
          </cell>
          <cell r="AH37">
            <v>392821</v>
          </cell>
          <cell r="AI37">
            <v>319094</v>
          </cell>
          <cell r="AJ37">
            <v>339475</v>
          </cell>
          <cell r="AK37">
            <v>366417</v>
          </cell>
          <cell r="AL37">
            <v>353896</v>
          </cell>
          <cell r="AM37">
            <v>298709</v>
          </cell>
          <cell r="AN37">
            <v>272477</v>
          </cell>
          <cell r="AO37">
            <v>413646</v>
          </cell>
          <cell r="AP37">
            <v>519745</v>
          </cell>
          <cell r="AS37">
            <v>144818</v>
          </cell>
          <cell r="AT37">
            <v>174835</v>
          </cell>
          <cell r="AU37">
            <v>283677</v>
          </cell>
          <cell r="AV37">
            <v>266973</v>
          </cell>
          <cell r="AW37">
            <v>231087</v>
          </cell>
          <cell r="AX37">
            <v>251675</v>
          </cell>
          <cell r="AY37">
            <v>288977</v>
          </cell>
          <cell r="AZ37">
            <v>278520</v>
          </cell>
          <cell r="BA37">
            <v>275667</v>
          </cell>
          <cell r="BB37">
            <v>260968</v>
          </cell>
          <cell r="BC37">
            <v>345933</v>
          </cell>
          <cell r="BD37">
            <v>409516</v>
          </cell>
          <cell r="BG37">
            <v>0</v>
          </cell>
          <cell r="BH37">
            <v>0</v>
          </cell>
          <cell r="BI37">
            <v>0</v>
          </cell>
          <cell r="BJ37">
            <v>0</v>
          </cell>
          <cell r="BK37">
            <v>0</v>
          </cell>
          <cell r="BL37">
            <v>5111</v>
          </cell>
          <cell r="BM37">
            <v>30147</v>
          </cell>
          <cell r="BN37">
            <v>64775</v>
          </cell>
          <cell r="BO37">
            <v>81777</v>
          </cell>
          <cell r="BP37">
            <v>142400</v>
          </cell>
          <cell r="BQ37">
            <v>162789</v>
          </cell>
          <cell r="BR37">
            <v>200450</v>
          </cell>
          <cell r="BU37">
            <v>357284</v>
          </cell>
          <cell r="BV37">
            <v>329055</v>
          </cell>
          <cell r="BW37">
            <v>147660</v>
          </cell>
          <cell r="BX37">
            <v>0</v>
          </cell>
          <cell r="BY37">
            <v>0</v>
          </cell>
          <cell r="BZ37">
            <v>0</v>
          </cell>
          <cell r="CA37">
            <v>0</v>
          </cell>
          <cell r="CB37">
            <v>0</v>
          </cell>
          <cell r="CC37">
            <v>0</v>
          </cell>
          <cell r="CD37">
            <v>0</v>
          </cell>
          <cell r="CE37">
            <v>0</v>
          </cell>
          <cell r="CF37">
            <v>0</v>
          </cell>
          <cell r="CI37">
            <v>368396</v>
          </cell>
          <cell r="CJ37">
            <v>305578</v>
          </cell>
          <cell r="CK37">
            <v>391750</v>
          </cell>
          <cell r="CL37">
            <v>347370</v>
          </cell>
          <cell r="CM37">
            <v>287713</v>
          </cell>
          <cell r="CN37">
            <v>310947</v>
          </cell>
          <cell r="CO37">
            <v>321844</v>
          </cell>
          <cell r="CP37">
            <v>315639</v>
          </cell>
          <cell r="CQ37">
            <v>223305</v>
          </cell>
          <cell r="CR37">
            <v>268813</v>
          </cell>
          <cell r="CS37">
            <v>331420</v>
          </cell>
          <cell r="CT37">
            <v>386408</v>
          </cell>
        </row>
        <row r="38">
          <cell r="B38" t="str">
            <v>Prince Rupert</v>
          </cell>
          <cell r="Q38">
            <v>0</v>
          </cell>
          <cell r="R38">
            <v>0</v>
          </cell>
          <cell r="S38">
            <v>0</v>
          </cell>
          <cell r="T38">
            <v>0</v>
          </cell>
          <cell r="U38">
            <v>0</v>
          </cell>
          <cell r="V38">
            <v>0</v>
          </cell>
          <cell r="W38">
            <v>0</v>
          </cell>
          <cell r="X38">
            <v>0</v>
          </cell>
          <cell r="Y38">
            <v>0</v>
          </cell>
          <cell r="Z38">
            <v>0</v>
          </cell>
          <cell r="AA38">
            <v>0</v>
          </cell>
          <cell r="AB38">
            <v>0</v>
          </cell>
          <cell r="AE38">
            <v>0</v>
          </cell>
          <cell r="AF38">
            <v>0</v>
          </cell>
          <cell r="AG38">
            <v>0</v>
          </cell>
          <cell r="AH38">
            <v>0</v>
          </cell>
          <cell r="AI38">
            <v>14801</v>
          </cell>
          <cell r="AJ38">
            <v>16028</v>
          </cell>
          <cell r="AK38">
            <v>19754</v>
          </cell>
          <cell r="AL38">
            <v>15058</v>
          </cell>
          <cell r="AM38">
            <v>14941</v>
          </cell>
          <cell r="AN38">
            <v>359</v>
          </cell>
          <cell r="AO38">
            <v>0</v>
          </cell>
          <cell r="AP38">
            <v>0</v>
          </cell>
          <cell r="AS38">
            <v>0</v>
          </cell>
          <cell r="AT38">
            <v>0</v>
          </cell>
          <cell r="AU38">
            <v>0</v>
          </cell>
          <cell r="AV38">
            <v>0</v>
          </cell>
          <cell r="AW38">
            <v>0</v>
          </cell>
          <cell r="AX38">
            <v>0</v>
          </cell>
          <cell r="AY38">
            <v>0</v>
          </cell>
          <cell r="AZ38">
            <v>0</v>
          </cell>
          <cell r="BA38">
            <v>0</v>
          </cell>
          <cell r="BB38">
            <v>0</v>
          </cell>
          <cell r="BC38">
            <v>0</v>
          </cell>
          <cell r="BD38">
            <v>0</v>
          </cell>
          <cell r="BG38">
            <v>0</v>
          </cell>
          <cell r="BH38">
            <v>0</v>
          </cell>
          <cell r="BI38">
            <v>0</v>
          </cell>
          <cell r="BJ38">
            <v>0</v>
          </cell>
          <cell r="BK38">
            <v>0</v>
          </cell>
          <cell r="BL38">
            <v>0</v>
          </cell>
          <cell r="BM38">
            <v>0</v>
          </cell>
          <cell r="BN38">
            <v>0</v>
          </cell>
          <cell r="BO38">
            <v>0</v>
          </cell>
          <cell r="BP38">
            <v>0</v>
          </cell>
          <cell r="BQ38">
            <v>0</v>
          </cell>
          <cell r="BR38">
            <v>0</v>
          </cell>
          <cell r="BU38">
            <v>0</v>
          </cell>
          <cell r="BV38">
            <v>0</v>
          </cell>
          <cell r="BW38">
            <v>0</v>
          </cell>
          <cell r="BX38">
            <v>0</v>
          </cell>
          <cell r="BY38">
            <v>0</v>
          </cell>
          <cell r="BZ38">
            <v>0</v>
          </cell>
          <cell r="CA38">
            <v>0</v>
          </cell>
          <cell r="CB38">
            <v>0</v>
          </cell>
          <cell r="CC38">
            <v>0</v>
          </cell>
          <cell r="CD38">
            <v>0</v>
          </cell>
          <cell r="CE38">
            <v>0</v>
          </cell>
          <cell r="CF38">
            <v>0</v>
          </cell>
          <cell r="CI38">
            <v>0</v>
          </cell>
          <cell r="CJ38">
            <v>0</v>
          </cell>
          <cell r="CK38">
            <v>0</v>
          </cell>
          <cell r="CL38">
            <v>0</v>
          </cell>
          <cell r="CM38">
            <v>0</v>
          </cell>
          <cell r="CN38">
            <v>0</v>
          </cell>
          <cell r="CO38">
            <v>0</v>
          </cell>
          <cell r="CP38">
            <v>0</v>
          </cell>
          <cell r="CQ38">
            <v>0</v>
          </cell>
          <cell r="CR38">
            <v>0</v>
          </cell>
          <cell r="CS38">
            <v>0</v>
          </cell>
          <cell r="CT38">
            <v>0</v>
          </cell>
        </row>
        <row r="39">
          <cell r="Q39">
            <v>187398</v>
          </cell>
          <cell r="R39">
            <v>90073</v>
          </cell>
          <cell r="S39">
            <v>168175</v>
          </cell>
          <cell r="T39">
            <v>0</v>
          </cell>
          <cell r="U39">
            <v>0</v>
          </cell>
          <cell r="V39">
            <v>0</v>
          </cell>
          <cell r="W39">
            <v>0</v>
          </cell>
          <cell r="X39">
            <v>0</v>
          </cell>
          <cell r="Y39">
            <v>0</v>
          </cell>
          <cell r="Z39">
            <v>0</v>
          </cell>
          <cell r="AA39">
            <v>0</v>
          </cell>
          <cell r="AB39">
            <v>0</v>
          </cell>
        </row>
        <row r="40">
          <cell r="B40" t="str">
            <v>Central Med</v>
          </cell>
          <cell r="Q40">
            <v>43434</v>
          </cell>
          <cell r="R40">
            <v>31100</v>
          </cell>
          <cell r="S40">
            <v>54338</v>
          </cell>
          <cell r="T40">
            <v>0</v>
          </cell>
          <cell r="U40">
            <v>0</v>
          </cell>
          <cell r="V40">
            <v>0</v>
          </cell>
          <cell r="W40">
            <v>0</v>
          </cell>
          <cell r="X40">
            <v>0</v>
          </cell>
          <cell r="Y40">
            <v>0</v>
          </cell>
          <cell r="Z40">
            <v>0</v>
          </cell>
          <cell r="AA40">
            <v>0</v>
          </cell>
          <cell r="AB40">
            <v>0</v>
          </cell>
          <cell r="AE40">
            <v>15799</v>
          </cell>
          <cell r="AF40">
            <v>24121</v>
          </cell>
          <cell r="AG40">
            <v>43135</v>
          </cell>
          <cell r="AH40">
            <v>107348</v>
          </cell>
          <cell r="AI40">
            <v>161083</v>
          </cell>
          <cell r="AJ40">
            <v>224892</v>
          </cell>
          <cell r="AK40">
            <v>269629</v>
          </cell>
          <cell r="AL40">
            <v>262517</v>
          </cell>
          <cell r="AM40">
            <v>223095</v>
          </cell>
          <cell r="AN40">
            <v>199183</v>
          </cell>
          <cell r="AO40">
            <v>98994</v>
          </cell>
          <cell r="AP40">
            <v>30889</v>
          </cell>
          <cell r="AQ40">
            <v>1660685</v>
          </cell>
          <cell r="AS40">
            <v>1702</v>
          </cell>
          <cell r="AT40">
            <v>6429</v>
          </cell>
          <cell r="AU40">
            <v>28377</v>
          </cell>
          <cell r="AV40">
            <v>60367</v>
          </cell>
          <cell r="AW40">
            <v>82038</v>
          </cell>
          <cell r="AX40">
            <v>121649</v>
          </cell>
          <cell r="AY40">
            <v>133693</v>
          </cell>
          <cell r="AZ40">
            <v>183659</v>
          </cell>
          <cell r="BA40">
            <v>150081</v>
          </cell>
          <cell r="BB40">
            <v>124605</v>
          </cell>
          <cell r="BC40">
            <v>51003</v>
          </cell>
          <cell r="BD40">
            <v>22360</v>
          </cell>
          <cell r="BE40">
            <v>965963</v>
          </cell>
          <cell r="BG40">
            <v>1288</v>
          </cell>
          <cell r="BH40">
            <v>4669</v>
          </cell>
          <cell r="BI40">
            <v>4146</v>
          </cell>
          <cell r="BJ40">
            <v>6002</v>
          </cell>
          <cell r="BK40">
            <v>24481</v>
          </cell>
          <cell r="BL40">
            <v>23467</v>
          </cell>
          <cell r="BM40">
            <v>37562</v>
          </cell>
          <cell r="BN40">
            <v>48391</v>
          </cell>
          <cell r="BO40">
            <v>64266</v>
          </cell>
          <cell r="BP40">
            <v>44045</v>
          </cell>
          <cell r="BQ40">
            <v>29456</v>
          </cell>
          <cell r="BR40">
            <v>13748</v>
          </cell>
          <cell r="BS40">
            <v>301521</v>
          </cell>
          <cell r="BU40">
            <v>23141</v>
          </cell>
          <cell r="BV40">
            <v>17407</v>
          </cell>
          <cell r="BW40">
            <v>565</v>
          </cell>
          <cell r="BX40">
            <v>0</v>
          </cell>
          <cell r="BY40">
            <v>0</v>
          </cell>
          <cell r="BZ40">
            <v>0</v>
          </cell>
          <cell r="CA40">
            <v>0</v>
          </cell>
          <cell r="CB40">
            <v>2541</v>
          </cell>
          <cell r="CC40">
            <v>6072</v>
          </cell>
          <cell r="CD40">
            <v>13954</v>
          </cell>
          <cell r="CE40">
            <v>4854</v>
          </cell>
          <cell r="CF40">
            <v>2141</v>
          </cell>
          <cell r="CG40">
            <v>70675</v>
          </cell>
          <cell r="CI40">
            <v>20627</v>
          </cell>
          <cell r="CJ40">
            <v>26946</v>
          </cell>
          <cell r="CK40">
            <v>32801</v>
          </cell>
          <cell r="CL40">
            <v>147331</v>
          </cell>
          <cell r="CM40">
            <v>165399</v>
          </cell>
          <cell r="CN40">
            <v>167798</v>
          </cell>
          <cell r="CO40">
            <v>174121</v>
          </cell>
          <cell r="CP40">
            <v>180130</v>
          </cell>
          <cell r="CQ40">
            <v>169136</v>
          </cell>
          <cell r="CR40">
            <v>223063</v>
          </cell>
          <cell r="CS40">
            <v>37844</v>
          </cell>
          <cell r="CT40">
            <v>55736</v>
          </cell>
          <cell r="CU40">
            <v>1400932</v>
          </cell>
        </row>
        <row r="41">
          <cell r="B41" t="str">
            <v>Cagliari</v>
          </cell>
          <cell r="Q41">
            <v>13164</v>
          </cell>
          <cell r="R41">
            <v>11836</v>
          </cell>
          <cell r="S41">
            <v>22082</v>
          </cell>
          <cell r="T41">
            <v>0</v>
          </cell>
          <cell r="U41">
            <v>0</v>
          </cell>
          <cell r="V41">
            <v>0</v>
          </cell>
          <cell r="W41">
            <v>0</v>
          </cell>
          <cell r="X41">
            <v>0</v>
          </cell>
          <cell r="Y41">
            <v>0</v>
          </cell>
          <cell r="Z41">
            <v>0</v>
          </cell>
          <cell r="AA41">
            <v>0</v>
          </cell>
          <cell r="AB41">
            <v>0</v>
          </cell>
          <cell r="AE41">
            <v>0</v>
          </cell>
          <cell r="AF41">
            <v>2237</v>
          </cell>
          <cell r="AG41">
            <v>2448</v>
          </cell>
          <cell r="AH41">
            <v>22504</v>
          </cell>
          <cell r="AI41">
            <v>52683</v>
          </cell>
          <cell r="AJ41">
            <v>45141</v>
          </cell>
          <cell r="AK41">
            <v>52499</v>
          </cell>
          <cell r="AL41">
            <v>58714</v>
          </cell>
          <cell r="AM41">
            <v>43998</v>
          </cell>
          <cell r="AN41">
            <v>63336</v>
          </cell>
          <cell r="AO41">
            <v>25567</v>
          </cell>
          <cell r="AP41">
            <v>3992</v>
          </cell>
          <cell r="AS41">
            <v>0</v>
          </cell>
          <cell r="AT41">
            <v>767</v>
          </cell>
          <cell r="AU41">
            <v>2343</v>
          </cell>
          <cell r="AV41">
            <v>11925</v>
          </cell>
          <cell r="AW41">
            <v>14455</v>
          </cell>
          <cell r="AX41">
            <v>17863</v>
          </cell>
          <cell r="AY41">
            <v>18045</v>
          </cell>
          <cell r="AZ41">
            <v>33549</v>
          </cell>
          <cell r="BA41">
            <v>27165</v>
          </cell>
          <cell r="BB41">
            <v>28355</v>
          </cell>
          <cell r="BC41">
            <v>12159</v>
          </cell>
          <cell r="BD41">
            <v>2108</v>
          </cell>
          <cell r="BG41">
            <v>644</v>
          </cell>
          <cell r="BH41">
            <v>639</v>
          </cell>
          <cell r="BI41">
            <v>856</v>
          </cell>
          <cell r="BJ41">
            <v>0</v>
          </cell>
          <cell r="BK41">
            <v>6620</v>
          </cell>
          <cell r="BL41">
            <v>9463</v>
          </cell>
          <cell r="BM41">
            <v>7539</v>
          </cell>
          <cell r="BN41">
            <v>7318</v>
          </cell>
          <cell r="BO41">
            <v>15251</v>
          </cell>
          <cell r="BP41">
            <v>9547</v>
          </cell>
          <cell r="BQ41">
            <v>2016</v>
          </cell>
          <cell r="BR41">
            <v>0</v>
          </cell>
          <cell r="BU41">
            <v>0</v>
          </cell>
          <cell r="BV41">
            <v>892</v>
          </cell>
          <cell r="BW41">
            <v>0</v>
          </cell>
          <cell r="BX41">
            <v>0</v>
          </cell>
          <cell r="BY41">
            <v>0</v>
          </cell>
          <cell r="BZ41">
            <v>0</v>
          </cell>
          <cell r="CA41">
            <v>0</v>
          </cell>
          <cell r="CB41">
            <v>0</v>
          </cell>
          <cell r="CC41">
            <v>448</v>
          </cell>
          <cell r="CD41">
            <v>2472</v>
          </cell>
          <cell r="CE41">
            <v>2381</v>
          </cell>
          <cell r="CF41">
            <v>1096</v>
          </cell>
          <cell r="CI41">
            <v>912</v>
          </cell>
          <cell r="CJ41">
            <v>0</v>
          </cell>
          <cell r="CK41">
            <v>1131</v>
          </cell>
          <cell r="CL41">
            <v>22904</v>
          </cell>
          <cell r="CM41">
            <v>35476</v>
          </cell>
          <cell r="CN41">
            <v>43713</v>
          </cell>
          <cell r="CO41">
            <v>55844</v>
          </cell>
          <cell r="CP41">
            <v>47404</v>
          </cell>
          <cell r="CQ41">
            <v>40377</v>
          </cell>
          <cell r="CR41">
            <v>40976</v>
          </cell>
          <cell r="CS41">
            <v>1326</v>
          </cell>
          <cell r="CT41">
            <v>500</v>
          </cell>
        </row>
        <row r="42">
          <cell r="B42" t="str">
            <v>Catania</v>
          </cell>
          <cell r="Q42">
            <v>913</v>
          </cell>
          <cell r="R42">
            <v>0</v>
          </cell>
          <cell r="S42">
            <v>0</v>
          </cell>
          <cell r="T42">
            <v>0</v>
          </cell>
          <cell r="U42">
            <v>0</v>
          </cell>
          <cell r="V42">
            <v>0</v>
          </cell>
          <cell r="W42">
            <v>0</v>
          </cell>
          <cell r="X42">
            <v>0</v>
          </cell>
          <cell r="Y42">
            <v>0</v>
          </cell>
          <cell r="Z42">
            <v>0</v>
          </cell>
          <cell r="AA42">
            <v>0</v>
          </cell>
          <cell r="AB42">
            <v>0</v>
          </cell>
          <cell r="AE42">
            <v>954</v>
          </cell>
          <cell r="AF42">
            <v>0</v>
          </cell>
          <cell r="AG42">
            <v>4283</v>
          </cell>
          <cell r="AH42">
            <v>18144</v>
          </cell>
          <cell r="AI42">
            <v>17918</v>
          </cell>
          <cell r="AJ42">
            <v>35319</v>
          </cell>
          <cell r="AK42">
            <v>40965</v>
          </cell>
          <cell r="AL42">
            <v>38110</v>
          </cell>
          <cell r="AM42">
            <v>32001</v>
          </cell>
          <cell r="AN42">
            <v>34588</v>
          </cell>
          <cell r="AO42">
            <v>9723</v>
          </cell>
          <cell r="AP42">
            <v>56</v>
          </cell>
          <cell r="AS42">
            <v>0</v>
          </cell>
          <cell r="AT42">
            <v>0</v>
          </cell>
          <cell r="AU42">
            <v>6319</v>
          </cell>
          <cell r="AV42">
            <v>8783</v>
          </cell>
          <cell r="AW42">
            <v>6187</v>
          </cell>
          <cell r="AX42">
            <v>16944</v>
          </cell>
          <cell r="AY42">
            <v>20903</v>
          </cell>
          <cell r="AZ42">
            <v>28158</v>
          </cell>
          <cell r="BA42">
            <v>26979</v>
          </cell>
          <cell r="BB42">
            <v>16423</v>
          </cell>
          <cell r="BC42">
            <v>6931</v>
          </cell>
          <cell r="BD42">
            <v>0</v>
          </cell>
          <cell r="BG42">
            <v>0</v>
          </cell>
          <cell r="BH42">
            <v>0</v>
          </cell>
          <cell r="BI42">
            <v>0</v>
          </cell>
          <cell r="BJ42">
            <v>0</v>
          </cell>
          <cell r="BK42">
            <v>0</v>
          </cell>
          <cell r="BL42">
            <v>0</v>
          </cell>
          <cell r="BM42">
            <v>5110</v>
          </cell>
          <cell r="BN42">
            <v>984</v>
          </cell>
          <cell r="BO42">
            <v>1179</v>
          </cell>
          <cell r="BP42">
            <v>2306</v>
          </cell>
          <cell r="BQ42">
            <v>4608</v>
          </cell>
          <cell r="BR42">
            <v>0</v>
          </cell>
          <cell r="BU42">
            <v>0</v>
          </cell>
          <cell r="BV42">
            <v>0</v>
          </cell>
          <cell r="BW42">
            <v>0</v>
          </cell>
          <cell r="BX42">
            <v>0</v>
          </cell>
          <cell r="BY42">
            <v>0</v>
          </cell>
          <cell r="BZ42">
            <v>0</v>
          </cell>
          <cell r="CA42">
            <v>0</v>
          </cell>
          <cell r="CB42">
            <v>0</v>
          </cell>
          <cell r="CC42">
            <v>1086</v>
          </cell>
          <cell r="CD42">
            <v>3120</v>
          </cell>
          <cell r="CE42">
            <v>0</v>
          </cell>
          <cell r="CF42">
            <v>0</v>
          </cell>
          <cell r="CI42">
            <v>0</v>
          </cell>
          <cell r="CJ42">
            <v>2056</v>
          </cell>
          <cell r="CK42">
            <v>0</v>
          </cell>
          <cell r="CL42">
            <v>30601</v>
          </cell>
          <cell r="CM42">
            <v>27845</v>
          </cell>
          <cell r="CN42">
            <v>21893</v>
          </cell>
          <cell r="CO42">
            <v>15513</v>
          </cell>
          <cell r="CP42">
            <v>23821</v>
          </cell>
          <cell r="CQ42">
            <v>26616</v>
          </cell>
          <cell r="CR42">
            <v>51586</v>
          </cell>
          <cell r="CS42">
            <v>5798</v>
          </cell>
          <cell r="CT42">
            <v>2625</v>
          </cell>
        </row>
        <row r="43">
          <cell r="B43" t="str">
            <v>Crotone</v>
          </cell>
          <cell r="Q43">
            <v>0</v>
          </cell>
          <cell r="R43">
            <v>917</v>
          </cell>
          <cell r="S43">
            <v>914</v>
          </cell>
          <cell r="T43">
            <v>0</v>
          </cell>
          <cell r="U43">
            <v>0</v>
          </cell>
          <cell r="V43">
            <v>0</v>
          </cell>
          <cell r="W43">
            <v>0</v>
          </cell>
          <cell r="X43">
            <v>0</v>
          </cell>
          <cell r="Y43">
            <v>0</v>
          </cell>
          <cell r="Z43">
            <v>0</v>
          </cell>
          <cell r="AA43">
            <v>0</v>
          </cell>
          <cell r="AB43">
            <v>0</v>
          </cell>
          <cell r="AE43">
            <v>0</v>
          </cell>
          <cell r="AF43">
            <v>0</v>
          </cell>
          <cell r="AG43">
            <v>914</v>
          </cell>
          <cell r="AH43">
            <v>1007</v>
          </cell>
          <cell r="AI43">
            <v>3754</v>
          </cell>
          <cell r="AJ43">
            <v>3787</v>
          </cell>
          <cell r="AK43">
            <v>3274</v>
          </cell>
          <cell r="AL43">
            <v>3829</v>
          </cell>
          <cell r="AM43">
            <v>5538</v>
          </cell>
          <cell r="AN43">
            <v>5770</v>
          </cell>
          <cell r="AO43">
            <v>0</v>
          </cell>
          <cell r="AP43">
            <v>0</v>
          </cell>
          <cell r="AS43">
            <v>0</v>
          </cell>
          <cell r="AT43">
            <v>0</v>
          </cell>
          <cell r="AU43">
            <v>0</v>
          </cell>
          <cell r="AV43">
            <v>3069</v>
          </cell>
          <cell r="AW43">
            <v>842</v>
          </cell>
          <cell r="AX43">
            <v>2748</v>
          </cell>
          <cell r="AY43">
            <v>2792</v>
          </cell>
          <cell r="AZ43">
            <v>2728</v>
          </cell>
          <cell r="BA43">
            <v>3780</v>
          </cell>
          <cell r="BB43">
            <v>4428</v>
          </cell>
          <cell r="BC43">
            <v>0</v>
          </cell>
          <cell r="BD43">
            <v>0</v>
          </cell>
          <cell r="BG43">
            <v>0</v>
          </cell>
          <cell r="BH43">
            <v>0</v>
          </cell>
          <cell r="BI43">
            <v>0</v>
          </cell>
          <cell r="BJ43">
            <v>0</v>
          </cell>
          <cell r="BK43">
            <v>0</v>
          </cell>
          <cell r="BL43">
            <v>0</v>
          </cell>
          <cell r="BM43">
            <v>0</v>
          </cell>
          <cell r="BN43">
            <v>0</v>
          </cell>
          <cell r="BO43">
            <v>0</v>
          </cell>
          <cell r="BP43">
            <v>0</v>
          </cell>
          <cell r="BQ43">
            <v>0</v>
          </cell>
          <cell r="BR43">
            <v>0</v>
          </cell>
          <cell r="BU43">
            <v>0</v>
          </cell>
          <cell r="BV43">
            <v>0</v>
          </cell>
          <cell r="BW43">
            <v>0</v>
          </cell>
          <cell r="BX43">
            <v>0</v>
          </cell>
          <cell r="BY43">
            <v>0</v>
          </cell>
          <cell r="BZ43">
            <v>0</v>
          </cell>
          <cell r="CA43">
            <v>0</v>
          </cell>
          <cell r="CB43">
            <v>0</v>
          </cell>
          <cell r="CC43">
            <v>0</v>
          </cell>
          <cell r="CD43">
            <v>0</v>
          </cell>
          <cell r="CE43">
            <v>0</v>
          </cell>
          <cell r="CF43">
            <v>0</v>
          </cell>
          <cell r="CI43">
            <v>0</v>
          </cell>
          <cell r="CJ43">
            <v>0</v>
          </cell>
          <cell r="CK43">
            <v>0</v>
          </cell>
          <cell r="CL43">
            <v>0</v>
          </cell>
          <cell r="CM43">
            <v>0</v>
          </cell>
          <cell r="CN43">
            <v>0</v>
          </cell>
          <cell r="CO43">
            <v>0</v>
          </cell>
          <cell r="CP43">
            <v>0</v>
          </cell>
          <cell r="CQ43">
            <v>0</v>
          </cell>
          <cell r="CR43">
            <v>0</v>
          </cell>
          <cell r="CS43">
            <v>0</v>
          </cell>
          <cell r="CT43">
            <v>0</v>
          </cell>
        </row>
        <row r="44">
          <cell r="B44" t="str">
            <v>Taranto</v>
          </cell>
          <cell r="Q44">
            <v>0</v>
          </cell>
          <cell r="R44">
            <v>0</v>
          </cell>
          <cell r="S44">
            <v>0</v>
          </cell>
          <cell r="T44">
            <v>0</v>
          </cell>
          <cell r="U44">
            <v>0</v>
          </cell>
          <cell r="V44">
            <v>0</v>
          </cell>
          <cell r="W44">
            <v>0</v>
          </cell>
          <cell r="X44">
            <v>0</v>
          </cell>
          <cell r="Y44">
            <v>0</v>
          </cell>
          <cell r="Z44">
            <v>0</v>
          </cell>
          <cell r="AA44">
            <v>0</v>
          </cell>
          <cell r="AB44">
            <v>0</v>
          </cell>
          <cell r="AE44">
            <v>0</v>
          </cell>
          <cell r="AF44">
            <v>0</v>
          </cell>
          <cell r="AG44">
            <v>0</v>
          </cell>
          <cell r="AH44">
            <v>0</v>
          </cell>
          <cell r="AI44">
            <v>8396</v>
          </cell>
          <cell r="AJ44">
            <v>23832</v>
          </cell>
          <cell r="AK44">
            <v>33811</v>
          </cell>
          <cell r="AL44">
            <v>29591</v>
          </cell>
          <cell r="AM44">
            <v>31193</v>
          </cell>
          <cell r="AN44">
            <v>7424</v>
          </cell>
          <cell r="AO44">
            <v>4130</v>
          </cell>
          <cell r="AP44">
            <v>0</v>
          </cell>
          <cell r="AS44">
            <v>0</v>
          </cell>
          <cell r="AT44">
            <v>0</v>
          </cell>
          <cell r="AU44">
            <v>558</v>
          </cell>
          <cell r="AV44">
            <v>5973</v>
          </cell>
          <cell r="AW44">
            <v>11669</v>
          </cell>
          <cell r="AX44">
            <v>13672</v>
          </cell>
          <cell r="AY44">
            <v>18349</v>
          </cell>
          <cell r="AZ44">
            <v>22766</v>
          </cell>
          <cell r="BA44">
            <v>14657</v>
          </cell>
          <cell r="BB44">
            <v>16069</v>
          </cell>
          <cell r="BC44">
            <v>5097</v>
          </cell>
          <cell r="BD44">
            <v>0</v>
          </cell>
          <cell r="BG44">
            <v>0</v>
          </cell>
          <cell r="BH44">
            <v>0</v>
          </cell>
          <cell r="BI44">
            <v>0</v>
          </cell>
          <cell r="BJ44">
            <v>0</v>
          </cell>
          <cell r="BK44">
            <v>6285</v>
          </cell>
          <cell r="BL44">
            <v>8145</v>
          </cell>
          <cell r="BM44">
            <v>10864</v>
          </cell>
          <cell r="BN44">
            <v>15989</v>
          </cell>
          <cell r="BO44">
            <v>16371</v>
          </cell>
          <cell r="BP44">
            <v>15989</v>
          </cell>
          <cell r="BQ44">
            <v>6666</v>
          </cell>
          <cell r="BR44">
            <v>0</v>
          </cell>
          <cell r="BU44">
            <v>0</v>
          </cell>
          <cell r="BV44">
            <v>0</v>
          </cell>
          <cell r="BW44">
            <v>0</v>
          </cell>
          <cell r="BX44">
            <v>0</v>
          </cell>
          <cell r="BY44">
            <v>0</v>
          </cell>
          <cell r="BZ44">
            <v>0</v>
          </cell>
          <cell r="CA44">
            <v>0</v>
          </cell>
          <cell r="CB44">
            <v>0</v>
          </cell>
          <cell r="CC44">
            <v>0</v>
          </cell>
          <cell r="CD44">
            <v>0</v>
          </cell>
          <cell r="CE44">
            <v>0</v>
          </cell>
          <cell r="CF44">
            <v>0</v>
          </cell>
          <cell r="CI44">
            <v>0</v>
          </cell>
          <cell r="CJ44">
            <v>0</v>
          </cell>
          <cell r="CK44">
            <v>0</v>
          </cell>
          <cell r="CL44">
            <v>0</v>
          </cell>
          <cell r="CM44">
            <v>0</v>
          </cell>
          <cell r="CN44">
            <v>0</v>
          </cell>
          <cell r="CO44">
            <v>0</v>
          </cell>
          <cell r="CP44">
            <v>0</v>
          </cell>
          <cell r="CQ44">
            <v>0</v>
          </cell>
          <cell r="CR44">
            <v>0</v>
          </cell>
          <cell r="CS44">
            <v>0</v>
          </cell>
          <cell r="CT44">
            <v>0</v>
          </cell>
        </row>
        <row r="45">
          <cell r="B45" t="str">
            <v>Valletta</v>
          </cell>
          <cell r="Q45">
            <v>29357</v>
          </cell>
          <cell r="R45">
            <v>18347</v>
          </cell>
          <cell r="S45">
            <v>31342</v>
          </cell>
          <cell r="T45">
            <v>0</v>
          </cell>
          <cell r="U45">
            <v>0</v>
          </cell>
          <cell r="V45">
            <v>0</v>
          </cell>
          <cell r="W45">
            <v>0</v>
          </cell>
          <cell r="X45">
            <v>0</v>
          </cell>
          <cell r="Y45">
            <v>0</v>
          </cell>
          <cell r="Z45">
            <v>0</v>
          </cell>
          <cell r="AA45">
            <v>0</v>
          </cell>
          <cell r="AB45">
            <v>0</v>
          </cell>
          <cell r="AE45">
            <v>14845</v>
          </cell>
          <cell r="AF45">
            <v>21884</v>
          </cell>
          <cell r="AG45">
            <v>35490</v>
          </cell>
          <cell r="AH45">
            <v>65693</v>
          </cell>
          <cell r="AI45">
            <v>78332</v>
          </cell>
          <cell r="AJ45">
            <v>116813</v>
          </cell>
          <cell r="AK45">
            <v>139080</v>
          </cell>
          <cell r="AL45">
            <v>132273</v>
          </cell>
          <cell r="AM45">
            <v>110365</v>
          </cell>
          <cell r="AN45">
            <v>88065</v>
          </cell>
          <cell r="AO45">
            <v>59574</v>
          </cell>
          <cell r="AP45">
            <v>26841</v>
          </cell>
          <cell r="AS45">
            <v>1702</v>
          </cell>
          <cell r="AT45">
            <v>5662</v>
          </cell>
          <cell r="AU45">
            <v>19157</v>
          </cell>
          <cell r="AV45">
            <v>30617</v>
          </cell>
          <cell r="AW45">
            <v>48885</v>
          </cell>
          <cell r="AX45">
            <v>70422</v>
          </cell>
          <cell r="AY45">
            <v>73604</v>
          </cell>
          <cell r="AZ45">
            <v>96458</v>
          </cell>
          <cell r="BA45">
            <v>77500</v>
          </cell>
          <cell r="BB45">
            <v>59330</v>
          </cell>
          <cell r="BC45">
            <v>26816</v>
          </cell>
          <cell r="BD45">
            <v>20252</v>
          </cell>
          <cell r="BG45">
            <v>644</v>
          </cell>
          <cell r="BH45">
            <v>4030</v>
          </cell>
          <cell r="BI45">
            <v>3290</v>
          </cell>
          <cell r="BJ45">
            <v>6002</v>
          </cell>
          <cell r="BK45">
            <v>11576</v>
          </cell>
          <cell r="BL45">
            <v>5859</v>
          </cell>
          <cell r="BM45">
            <v>14049</v>
          </cell>
          <cell r="BN45">
            <v>24100</v>
          </cell>
          <cell r="BO45">
            <v>31465</v>
          </cell>
          <cell r="BP45">
            <v>16203</v>
          </cell>
          <cell r="BQ45">
            <v>16166</v>
          </cell>
          <cell r="BR45">
            <v>13748</v>
          </cell>
          <cell r="BU45">
            <v>23141</v>
          </cell>
          <cell r="BV45">
            <v>16515</v>
          </cell>
          <cell r="BW45">
            <v>565</v>
          </cell>
          <cell r="BX45">
            <v>0</v>
          </cell>
          <cell r="BY45">
            <v>0</v>
          </cell>
          <cell r="BZ45">
            <v>0</v>
          </cell>
          <cell r="CA45">
            <v>0</v>
          </cell>
          <cell r="CB45">
            <v>2541</v>
          </cell>
          <cell r="CC45">
            <v>4538</v>
          </cell>
          <cell r="CD45">
            <v>8362</v>
          </cell>
          <cell r="CE45">
            <v>2473</v>
          </cell>
          <cell r="CF45">
            <v>1045</v>
          </cell>
          <cell r="CI45">
            <v>19715</v>
          </cell>
          <cell r="CJ45">
            <v>24890</v>
          </cell>
          <cell r="CK45">
            <v>31670</v>
          </cell>
          <cell r="CL45">
            <v>93826</v>
          </cell>
          <cell r="CM45">
            <v>102078</v>
          </cell>
          <cell r="CN45">
            <v>102192</v>
          </cell>
          <cell r="CO45">
            <v>102764</v>
          </cell>
          <cell r="CP45">
            <v>108905</v>
          </cell>
          <cell r="CQ45">
            <v>102143</v>
          </cell>
          <cell r="CR45">
            <v>130501</v>
          </cell>
          <cell r="CS45">
            <v>30720</v>
          </cell>
          <cell r="CT45">
            <v>52611</v>
          </cell>
        </row>
        <row r="46">
          <cell r="B46" t="str">
            <v>East Med</v>
          </cell>
          <cell r="Q46">
            <v>2840</v>
          </cell>
          <cell r="R46">
            <v>5580</v>
          </cell>
          <cell r="S46">
            <v>31321</v>
          </cell>
          <cell r="T46">
            <v>0</v>
          </cell>
          <cell r="U46">
            <v>0</v>
          </cell>
          <cell r="V46">
            <v>0</v>
          </cell>
          <cell r="W46">
            <v>0</v>
          </cell>
          <cell r="X46">
            <v>0</v>
          </cell>
          <cell r="Y46">
            <v>0</v>
          </cell>
          <cell r="Z46">
            <v>0</v>
          </cell>
          <cell r="AA46">
            <v>0</v>
          </cell>
          <cell r="AB46">
            <v>0</v>
          </cell>
          <cell r="AE46">
            <v>3860</v>
          </cell>
          <cell r="AF46">
            <v>2252</v>
          </cell>
          <cell r="AG46">
            <v>14734</v>
          </cell>
          <cell r="AH46">
            <v>66302</v>
          </cell>
          <cell r="AI46">
            <v>137318</v>
          </cell>
          <cell r="AJ46">
            <v>169314</v>
          </cell>
          <cell r="AK46">
            <v>203881</v>
          </cell>
          <cell r="AL46">
            <v>234330</v>
          </cell>
          <cell r="AM46">
            <v>181434</v>
          </cell>
          <cell r="AN46">
            <v>211817</v>
          </cell>
          <cell r="AO46">
            <v>44881</v>
          </cell>
          <cell r="AP46">
            <v>7403</v>
          </cell>
          <cell r="AQ46">
            <v>1277526</v>
          </cell>
          <cell r="AS46">
            <v>814</v>
          </cell>
          <cell r="AT46">
            <v>925</v>
          </cell>
          <cell r="AU46">
            <v>1346</v>
          </cell>
          <cell r="AV46">
            <v>32576</v>
          </cell>
          <cell r="AW46">
            <v>88575</v>
          </cell>
          <cell r="AX46">
            <v>118355</v>
          </cell>
          <cell r="AY46">
            <v>138433</v>
          </cell>
          <cell r="AZ46">
            <v>185619</v>
          </cell>
          <cell r="BA46">
            <v>137415</v>
          </cell>
          <cell r="BB46">
            <v>133084</v>
          </cell>
          <cell r="BC46">
            <v>43590</v>
          </cell>
          <cell r="BD46">
            <v>6763</v>
          </cell>
          <cell r="BE46">
            <v>887495</v>
          </cell>
          <cell r="BG46">
            <v>0</v>
          </cell>
          <cell r="BH46">
            <v>0</v>
          </cell>
          <cell r="BI46">
            <v>0</v>
          </cell>
          <cell r="BJ46">
            <v>0</v>
          </cell>
          <cell r="BK46">
            <v>0</v>
          </cell>
          <cell r="BL46">
            <v>0</v>
          </cell>
          <cell r="BM46">
            <v>468</v>
          </cell>
          <cell r="BN46">
            <v>850</v>
          </cell>
          <cell r="BO46">
            <v>3224</v>
          </cell>
          <cell r="BP46">
            <v>6450</v>
          </cell>
          <cell r="BQ46">
            <v>5685</v>
          </cell>
          <cell r="BR46">
            <v>864</v>
          </cell>
          <cell r="BS46">
            <v>17541</v>
          </cell>
          <cell r="BU46">
            <v>823</v>
          </cell>
          <cell r="BV46">
            <v>43</v>
          </cell>
          <cell r="BW46">
            <v>887</v>
          </cell>
          <cell r="BX46">
            <v>0</v>
          </cell>
          <cell r="BY46">
            <v>0</v>
          </cell>
          <cell r="BZ46">
            <v>2213</v>
          </cell>
          <cell r="CA46">
            <v>6080.9999999999982</v>
          </cell>
          <cell r="CB46">
            <v>0</v>
          </cell>
          <cell r="CC46">
            <v>0</v>
          </cell>
          <cell r="CD46">
            <v>0</v>
          </cell>
          <cell r="CE46">
            <v>0</v>
          </cell>
          <cell r="CF46">
            <v>0</v>
          </cell>
          <cell r="CG46">
            <v>10046.999999999998</v>
          </cell>
          <cell r="CI46">
            <v>440</v>
          </cell>
          <cell r="CJ46">
            <v>1168</v>
          </cell>
          <cell r="CK46">
            <v>4876</v>
          </cell>
          <cell r="CL46">
            <v>36063</v>
          </cell>
          <cell r="CM46">
            <v>66376</v>
          </cell>
          <cell r="CN46">
            <v>77859</v>
          </cell>
          <cell r="CO46">
            <v>97604</v>
          </cell>
          <cell r="CP46">
            <v>126823</v>
          </cell>
          <cell r="CQ46">
            <v>76553</v>
          </cell>
          <cell r="CR46">
            <v>67246</v>
          </cell>
          <cell r="CS46">
            <v>20135</v>
          </cell>
          <cell r="CT46">
            <v>10787</v>
          </cell>
          <cell r="CU46">
            <v>585930</v>
          </cell>
        </row>
        <row r="47">
          <cell r="B47" t="str">
            <v>Ege</v>
          </cell>
          <cell r="Q47">
            <v>1803</v>
          </cell>
          <cell r="R47">
            <v>4887</v>
          </cell>
          <cell r="S47">
            <v>29177</v>
          </cell>
          <cell r="T47">
            <v>0</v>
          </cell>
          <cell r="U47">
            <v>0</v>
          </cell>
          <cell r="V47">
            <v>0</v>
          </cell>
          <cell r="W47">
            <v>0</v>
          </cell>
          <cell r="X47">
            <v>0</v>
          </cell>
          <cell r="Y47">
            <v>0</v>
          </cell>
          <cell r="Z47">
            <v>0</v>
          </cell>
          <cell r="AA47">
            <v>0</v>
          </cell>
          <cell r="AB47">
            <v>0</v>
          </cell>
          <cell r="AE47">
            <v>3235</v>
          </cell>
          <cell r="AF47">
            <v>1760</v>
          </cell>
          <cell r="AG47">
            <v>14659</v>
          </cell>
          <cell r="AH47">
            <v>47778</v>
          </cell>
          <cell r="AI47">
            <v>103735</v>
          </cell>
          <cell r="AJ47">
            <v>119315</v>
          </cell>
          <cell r="AK47">
            <v>143073</v>
          </cell>
          <cell r="AL47">
            <v>159520</v>
          </cell>
          <cell r="AM47">
            <v>129358</v>
          </cell>
          <cell r="AN47">
            <v>141281</v>
          </cell>
          <cell r="AO47">
            <v>42142</v>
          </cell>
          <cell r="AP47">
            <v>4594</v>
          </cell>
          <cell r="AS47">
            <v>814</v>
          </cell>
          <cell r="AT47">
            <v>294</v>
          </cell>
          <cell r="AU47">
            <v>364</v>
          </cell>
          <cell r="AV47">
            <v>20711</v>
          </cell>
          <cell r="AW47">
            <v>59883</v>
          </cell>
          <cell r="AX47">
            <v>76372</v>
          </cell>
          <cell r="AY47">
            <v>81190</v>
          </cell>
          <cell r="AZ47">
            <v>102518</v>
          </cell>
          <cell r="BA47">
            <v>80246</v>
          </cell>
          <cell r="BB47">
            <v>102128</v>
          </cell>
          <cell r="BC47">
            <v>31307</v>
          </cell>
          <cell r="BD47">
            <v>6157</v>
          </cell>
          <cell r="BG47">
            <v>0</v>
          </cell>
          <cell r="BH47">
            <v>0</v>
          </cell>
          <cell r="BI47">
            <v>0</v>
          </cell>
          <cell r="BJ47">
            <v>0</v>
          </cell>
          <cell r="BK47">
            <v>0</v>
          </cell>
          <cell r="BL47">
            <v>0</v>
          </cell>
          <cell r="BM47">
            <v>0</v>
          </cell>
          <cell r="BN47">
            <v>0</v>
          </cell>
          <cell r="BO47">
            <v>424</v>
          </cell>
          <cell r="BP47">
            <v>3111</v>
          </cell>
          <cell r="BQ47">
            <v>4212</v>
          </cell>
          <cell r="BR47">
            <v>864</v>
          </cell>
          <cell r="BU47">
            <v>823</v>
          </cell>
          <cell r="BV47">
            <v>43</v>
          </cell>
          <cell r="BW47">
            <v>887</v>
          </cell>
          <cell r="BX47">
            <v>0</v>
          </cell>
          <cell r="BY47">
            <v>0</v>
          </cell>
          <cell r="BZ47">
            <v>0</v>
          </cell>
          <cell r="CA47">
            <v>0</v>
          </cell>
          <cell r="CB47">
            <v>0</v>
          </cell>
          <cell r="CC47">
            <v>0</v>
          </cell>
          <cell r="CD47">
            <v>0</v>
          </cell>
          <cell r="CE47">
            <v>0</v>
          </cell>
          <cell r="CF47">
            <v>0</v>
          </cell>
          <cell r="CI47">
            <v>12</v>
          </cell>
          <cell r="CJ47">
            <v>583</v>
          </cell>
          <cell r="CK47">
            <v>4555</v>
          </cell>
          <cell r="CL47">
            <v>14253</v>
          </cell>
          <cell r="CM47">
            <v>23341</v>
          </cell>
          <cell r="CN47">
            <v>33808</v>
          </cell>
          <cell r="CO47">
            <v>40651</v>
          </cell>
          <cell r="CP47">
            <v>50351</v>
          </cell>
          <cell r="CQ47">
            <v>35836</v>
          </cell>
          <cell r="CR47">
            <v>28163</v>
          </cell>
          <cell r="CS47">
            <v>13055</v>
          </cell>
          <cell r="CT47">
            <v>9813</v>
          </cell>
        </row>
        <row r="48">
          <cell r="B48" t="str">
            <v>Bodrum</v>
          </cell>
          <cell r="Q48">
            <v>1037</v>
          </cell>
          <cell r="R48">
            <v>693</v>
          </cell>
          <cell r="S48">
            <v>1239</v>
          </cell>
          <cell r="T48">
            <v>0</v>
          </cell>
          <cell r="U48">
            <v>0</v>
          </cell>
          <cell r="V48">
            <v>0</v>
          </cell>
          <cell r="W48">
            <v>0</v>
          </cell>
          <cell r="X48">
            <v>0</v>
          </cell>
          <cell r="Y48">
            <v>0</v>
          </cell>
          <cell r="Z48">
            <v>0</v>
          </cell>
          <cell r="AA48">
            <v>0</v>
          </cell>
          <cell r="AB48">
            <v>0</v>
          </cell>
          <cell r="AE48">
            <v>625</v>
          </cell>
          <cell r="AF48">
            <v>492</v>
          </cell>
          <cell r="AG48">
            <v>75</v>
          </cell>
          <cell r="AH48">
            <v>869</v>
          </cell>
          <cell r="AI48">
            <v>22383</v>
          </cell>
          <cell r="AJ48">
            <v>28799</v>
          </cell>
          <cell r="AK48">
            <v>38094</v>
          </cell>
          <cell r="AL48">
            <v>43499</v>
          </cell>
          <cell r="AM48">
            <v>34012</v>
          </cell>
          <cell r="AN48">
            <v>41640</v>
          </cell>
          <cell r="AO48">
            <v>2194</v>
          </cell>
          <cell r="AP48">
            <v>2809</v>
          </cell>
          <cell r="AS48">
            <v>0</v>
          </cell>
          <cell r="AT48">
            <v>0</v>
          </cell>
          <cell r="AU48">
            <v>728</v>
          </cell>
          <cell r="AV48">
            <v>5386</v>
          </cell>
          <cell r="AW48">
            <v>18099</v>
          </cell>
          <cell r="AX48">
            <v>26705</v>
          </cell>
          <cell r="AY48">
            <v>34134</v>
          </cell>
          <cell r="AZ48">
            <v>43111</v>
          </cell>
          <cell r="BA48">
            <v>36650</v>
          </cell>
          <cell r="BB48">
            <v>18029</v>
          </cell>
          <cell r="BC48">
            <v>7032</v>
          </cell>
          <cell r="BD48">
            <v>558</v>
          </cell>
          <cell r="BG48">
            <v>0</v>
          </cell>
          <cell r="BH48">
            <v>0</v>
          </cell>
          <cell r="BI48">
            <v>0</v>
          </cell>
          <cell r="BJ48">
            <v>0</v>
          </cell>
          <cell r="BK48">
            <v>0</v>
          </cell>
          <cell r="BL48">
            <v>0</v>
          </cell>
          <cell r="BM48">
            <v>0</v>
          </cell>
          <cell r="BN48">
            <v>0</v>
          </cell>
          <cell r="BO48">
            <v>218</v>
          </cell>
          <cell r="BP48">
            <v>0</v>
          </cell>
          <cell r="BQ48">
            <v>208</v>
          </cell>
          <cell r="BR48">
            <v>0</v>
          </cell>
          <cell r="BU48">
            <v>0</v>
          </cell>
          <cell r="BV48">
            <v>0</v>
          </cell>
          <cell r="BW48">
            <v>0</v>
          </cell>
          <cell r="BX48">
            <v>0</v>
          </cell>
          <cell r="BY48">
            <v>0</v>
          </cell>
          <cell r="BZ48">
            <v>0</v>
          </cell>
          <cell r="CA48">
            <v>0</v>
          </cell>
          <cell r="CB48">
            <v>0</v>
          </cell>
          <cell r="CC48">
            <v>0</v>
          </cell>
          <cell r="CD48">
            <v>0</v>
          </cell>
          <cell r="CE48">
            <v>0</v>
          </cell>
          <cell r="CF48">
            <v>0</v>
          </cell>
          <cell r="CI48">
            <v>428</v>
          </cell>
          <cell r="CJ48">
            <v>585</v>
          </cell>
          <cell r="CK48">
            <v>321</v>
          </cell>
          <cell r="CL48">
            <v>6809</v>
          </cell>
          <cell r="CM48">
            <v>13058</v>
          </cell>
          <cell r="CN48">
            <v>18058</v>
          </cell>
          <cell r="CO48">
            <v>22459</v>
          </cell>
          <cell r="CP48">
            <v>28996</v>
          </cell>
          <cell r="CQ48">
            <v>20872</v>
          </cell>
          <cell r="CR48">
            <v>11287</v>
          </cell>
          <cell r="CS48">
            <v>742</v>
          </cell>
          <cell r="CT48">
            <v>681</v>
          </cell>
        </row>
        <row r="49">
          <cell r="B49" t="str">
            <v>Zadar</v>
          </cell>
          <cell r="Q49">
            <v>0</v>
          </cell>
          <cell r="R49">
            <v>0</v>
          </cell>
          <cell r="S49">
            <v>905</v>
          </cell>
          <cell r="T49">
            <v>0</v>
          </cell>
          <cell r="U49">
            <v>0</v>
          </cell>
          <cell r="V49">
            <v>0</v>
          </cell>
          <cell r="W49">
            <v>0</v>
          </cell>
          <cell r="X49">
            <v>0</v>
          </cell>
          <cell r="Y49">
            <v>0</v>
          </cell>
          <cell r="Z49">
            <v>0</v>
          </cell>
          <cell r="AA49">
            <v>0</v>
          </cell>
          <cell r="AB49">
            <v>0</v>
          </cell>
          <cell r="AE49">
            <v>0</v>
          </cell>
          <cell r="AF49">
            <v>0</v>
          </cell>
          <cell r="AG49">
            <v>0</v>
          </cell>
          <cell r="AH49">
            <v>17655</v>
          </cell>
          <cell r="AI49">
            <v>11200</v>
          </cell>
          <cell r="AJ49">
            <v>21200</v>
          </cell>
          <cell r="AK49">
            <v>22714</v>
          </cell>
          <cell r="AL49">
            <v>31311</v>
          </cell>
          <cell r="AM49">
            <v>18064</v>
          </cell>
          <cell r="AN49">
            <v>28896</v>
          </cell>
          <cell r="AO49">
            <v>545</v>
          </cell>
          <cell r="AP49">
            <v>0</v>
          </cell>
          <cell r="AS49">
            <v>0</v>
          </cell>
          <cell r="AT49">
            <v>631</v>
          </cell>
          <cell r="AU49">
            <v>254</v>
          </cell>
          <cell r="AV49">
            <v>6479</v>
          </cell>
          <cell r="AW49">
            <v>10593</v>
          </cell>
          <cell r="AX49">
            <v>15278</v>
          </cell>
          <cell r="AY49">
            <v>23109</v>
          </cell>
          <cell r="AZ49">
            <v>39990</v>
          </cell>
          <cell r="BA49">
            <v>20519</v>
          </cell>
          <cell r="BB49">
            <v>12927</v>
          </cell>
          <cell r="BC49">
            <v>5251</v>
          </cell>
          <cell r="BD49">
            <v>48</v>
          </cell>
          <cell r="BG49">
            <v>0</v>
          </cell>
          <cell r="BH49">
            <v>0</v>
          </cell>
          <cell r="BI49">
            <v>0</v>
          </cell>
          <cell r="BJ49">
            <v>0</v>
          </cell>
          <cell r="BK49">
            <v>0</v>
          </cell>
          <cell r="BL49">
            <v>0</v>
          </cell>
          <cell r="BM49">
            <v>468</v>
          </cell>
          <cell r="BN49">
            <v>850</v>
          </cell>
          <cell r="BO49">
            <v>2582</v>
          </cell>
          <cell r="BP49">
            <v>3339</v>
          </cell>
          <cell r="BQ49">
            <v>1265</v>
          </cell>
          <cell r="BR49">
            <v>0</v>
          </cell>
          <cell r="BU49">
            <v>0</v>
          </cell>
          <cell r="BV49">
            <v>0</v>
          </cell>
          <cell r="BW49">
            <v>0</v>
          </cell>
          <cell r="BX49">
            <v>0</v>
          </cell>
          <cell r="BY49">
            <v>0</v>
          </cell>
          <cell r="BZ49">
            <v>2213</v>
          </cell>
          <cell r="CA49">
            <v>6080.9999999999982</v>
          </cell>
          <cell r="CB49">
            <v>0</v>
          </cell>
          <cell r="CC49">
            <v>0</v>
          </cell>
          <cell r="CD49">
            <v>0</v>
          </cell>
          <cell r="CE49">
            <v>0</v>
          </cell>
          <cell r="CF49">
            <v>0</v>
          </cell>
          <cell r="CI49">
            <v>0</v>
          </cell>
          <cell r="CJ49">
            <v>0</v>
          </cell>
          <cell r="CK49">
            <v>0</v>
          </cell>
          <cell r="CL49">
            <v>15001</v>
          </cell>
          <cell r="CM49">
            <v>29977</v>
          </cell>
          <cell r="CN49">
            <v>25993</v>
          </cell>
          <cell r="CO49">
            <v>34494</v>
          </cell>
          <cell r="CP49">
            <v>47476</v>
          </cell>
          <cell r="CQ49">
            <v>19845</v>
          </cell>
          <cell r="CR49">
            <v>27796</v>
          </cell>
          <cell r="CS49">
            <v>6338</v>
          </cell>
          <cell r="CT49">
            <v>293</v>
          </cell>
        </row>
        <row r="50">
          <cell r="B50" t="str">
            <v>West Med &amp; Atlantic</v>
          </cell>
          <cell r="Q50">
            <v>307845</v>
          </cell>
          <cell r="R50">
            <v>288593</v>
          </cell>
          <cell r="S50">
            <v>316617</v>
          </cell>
          <cell r="T50">
            <v>0</v>
          </cell>
          <cell r="U50">
            <v>0</v>
          </cell>
          <cell r="V50">
            <v>0</v>
          </cell>
          <cell r="W50">
            <v>0</v>
          </cell>
          <cell r="X50">
            <v>0</v>
          </cell>
          <cell r="Y50">
            <v>0</v>
          </cell>
          <cell r="Z50">
            <v>0</v>
          </cell>
          <cell r="AA50">
            <v>0</v>
          </cell>
          <cell r="AB50">
            <v>0</v>
          </cell>
          <cell r="AE50">
            <v>290797</v>
          </cell>
          <cell r="AF50">
            <v>247607</v>
          </cell>
          <cell r="AG50">
            <v>297870</v>
          </cell>
          <cell r="AH50">
            <v>352703</v>
          </cell>
          <cell r="AI50">
            <v>390316</v>
          </cell>
          <cell r="AJ50">
            <v>333361</v>
          </cell>
          <cell r="AK50">
            <v>395689</v>
          </cell>
          <cell r="AL50">
            <v>371804</v>
          </cell>
          <cell r="AM50">
            <v>374705</v>
          </cell>
          <cell r="AN50">
            <v>513716</v>
          </cell>
          <cell r="AO50">
            <v>507202</v>
          </cell>
          <cell r="AP50">
            <v>373407</v>
          </cell>
          <cell r="AQ50">
            <v>4449177</v>
          </cell>
          <cell r="AS50">
            <v>21828</v>
          </cell>
          <cell r="AT50">
            <v>14032</v>
          </cell>
          <cell r="AU50">
            <v>32594</v>
          </cell>
          <cell r="AV50">
            <v>115809</v>
          </cell>
          <cell r="AW50">
            <v>173929</v>
          </cell>
          <cell r="AX50">
            <v>183895</v>
          </cell>
          <cell r="AY50">
            <v>287462</v>
          </cell>
          <cell r="AZ50">
            <v>239102</v>
          </cell>
          <cell r="BA50">
            <v>267710</v>
          </cell>
          <cell r="BB50">
            <v>338461</v>
          </cell>
          <cell r="BC50">
            <v>274849</v>
          </cell>
          <cell r="BD50">
            <v>215490</v>
          </cell>
          <cell r="BE50">
            <v>2165161</v>
          </cell>
          <cell r="BG50">
            <v>0</v>
          </cell>
          <cell r="BH50">
            <v>0</v>
          </cell>
          <cell r="BI50">
            <v>0</v>
          </cell>
          <cell r="BJ50">
            <v>0</v>
          </cell>
          <cell r="BK50">
            <v>0</v>
          </cell>
          <cell r="BL50">
            <v>4923</v>
          </cell>
          <cell r="BM50">
            <v>23553</v>
          </cell>
          <cell r="BN50">
            <v>49688</v>
          </cell>
          <cell r="BO50">
            <v>89719</v>
          </cell>
          <cell r="BP50">
            <v>174505</v>
          </cell>
          <cell r="BQ50">
            <v>83507</v>
          </cell>
          <cell r="BR50">
            <v>39214</v>
          </cell>
          <cell r="BS50">
            <v>465109</v>
          </cell>
          <cell r="BU50">
            <v>64994</v>
          </cell>
          <cell r="BV50">
            <v>47023</v>
          </cell>
          <cell r="BW50">
            <v>28535</v>
          </cell>
          <cell r="BX50">
            <v>0</v>
          </cell>
          <cell r="BY50">
            <v>0</v>
          </cell>
          <cell r="BZ50">
            <v>0</v>
          </cell>
          <cell r="CA50">
            <v>0</v>
          </cell>
          <cell r="CB50">
            <v>0</v>
          </cell>
          <cell r="CC50">
            <v>0</v>
          </cell>
          <cell r="CD50">
            <v>0</v>
          </cell>
          <cell r="CE50">
            <v>0</v>
          </cell>
          <cell r="CF50">
            <v>0</v>
          </cell>
          <cell r="CG50">
            <v>140552</v>
          </cell>
          <cell r="CI50">
            <v>74523</v>
          </cell>
          <cell r="CJ50">
            <v>59703</v>
          </cell>
          <cell r="CK50">
            <v>117674</v>
          </cell>
          <cell r="CL50">
            <v>212740</v>
          </cell>
          <cell r="CM50">
            <v>300445</v>
          </cell>
          <cell r="CN50">
            <v>275367</v>
          </cell>
          <cell r="CO50">
            <v>261197</v>
          </cell>
          <cell r="CP50">
            <v>291759</v>
          </cell>
          <cell r="CQ50">
            <v>304036</v>
          </cell>
          <cell r="CR50">
            <v>332808</v>
          </cell>
          <cell r="CS50">
            <v>263747</v>
          </cell>
          <cell r="CT50">
            <v>58943</v>
          </cell>
          <cell r="CU50">
            <v>2552942</v>
          </cell>
        </row>
        <row r="51">
          <cell r="B51" t="str">
            <v>Barcelona</v>
          </cell>
          <cell r="Q51">
            <v>62353</v>
          </cell>
          <cell r="R51">
            <v>54135</v>
          </cell>
          <cell r="S51">
            <v>73647</v>
          </cell>
          <cell r="T51">
            <v>0</v>
          </cell>
          <cell r="U51">
            <v>0</v>
          </cell>
          <cell r="V51">
            <v>0</v>
          </cell>
          <cell r="W51">
            <v>0</v>
          </cell>
          <cell r="X51">
            <v>0</v>
          </cell>
          <cell r="Y51">
            <v>0</v>
          </cell>
          <cell r="Z51">
            <v>0</v>
          </cell>
          <cell r="AA51">
            <v>0</v>
          </cell>
          <cell r="AB51">
            <v>0</v>
          </cell>
          <cell r="AE51">
            <v>57963</v>
          </cell>
          <cell r="AF51">
            <v>49705</v>
          </cell>
          <cell r="AG51">
            <v>78453</v>
          </cell>
          <cell r="AH51">
            <v>130659</v>
          </cell>
          <cell r="AI51">
            <v>269981</v>
          </cell>
          <cell r="AJ51">
            <v>254818</v>
          </cell>
          <cell r="AK51">
            <v>299119</v>
          </cell>
          <cell r="AL51">
            <v>271339</v>
          </cell>
          <cell r="AM51">
            <v>246564</v>
          </cell>
          <cell r="AN51">
            <v>277085</v>
          </cell>
          <cell r="AO51">
            <v>163922</v>
          </cell>
          <cell r="AP51">
            <v>75671</v>
          </cell>
          <cell r="AS51">
            <v>17621</v>
          </cell>
          <cell r="AT51">
            <v>12256</v>
          </cell>
          <cell r="AU51">
            <v>23566</v>
          </cell>
          <cell r="AV51">
            <v>82366</v>
          </cell>
          <cell r="AW51">
            <v>135620</v>
          </cell>
          <cell r="AX51">
            <v>165164</v>
          </cell>
          <cell r="AY51">
            <v>239079</v>
          </cell>
          <cell r="AZ51">
            <v>200933</v>
          </cell>
          <cell r="BA51">
            <v>218519</v>
          </cell>
          <cell r="BB51">
            <v>231829</v>
          </cell>
          <cell r="BC51">
            <v>105887</v>
          </cell>
          <cell r="BD51">
            <v>70302</v>
          </cell>
          <cell r="BG51">
            <v>0</v>
          </cell>
          <cell r="BH51">
            <v>0</v>
          </cell>
          <cell r="BI51">
            <v>0</v>
          </cell>
          <cell r="BJ51">
            <v>0</v>
          </cell>
          <cell r="BK51">
            <v>0</v>
          </cell>
          <cell r="BL51">
            <v>2850</v>
          </cell>
          <cell r="BM51">
            <v>19216</v>
          </cell>
          <cell r="BN51">
            <v>44839</v>
          </cell>
          <cell r="BO51">
            <v>71351</v>
          </cell>
          <cell r="BP51">
            <v>126208</v>
          </cell>
          <cell r="BQ51">
            <v>52045</v>
          </cell>
          <cell r="BR51">
            <v>29227</v>
          </cell>
          <cell r="BU51">
            <v>49587</v>
          </cell>
          <cell r="BV51">
            <v>35963</v>
          </cell>
          <cell r="BW51">
            <v>14830</v>
          </cell>
          <cell r="BX51">
            <v>0</v>
          </cell>
          <cell r="BY51">
            <v>0</v>
          </cell>
          <cell r="BZ51">
            <v>0</v>
          </cell>
          <cell r="CA51">
            <v>0</v>
          </cell>
          <cell r="CB51">
            <v>0</v>
          </cell>
          <cell r="CC51">
            <v>0</v>
          </cell>
          <cell r="CD51">
            <v>0</v>
          </cell>
          <cell r="CE51">
            <v>0</v>
          </cell>
          <cell r="CF51">
            <v>0</v>
          </cell>
          <cell r="CI51">
            <v>60654</v>
          </cell>
          <cell r="CJ51">
            <v>48390</v>
          </cell>
          <cell r="CK51">
            <v>88828</v>
          </cell>
          <cell r="CL51">
            <v>151111</v>
          </cell>
          <cell r="CM51">
            <v>235058</v>
          </cell>
          <cell r="CN51">
            <v>255458</v>
          </cell>
          <cell r="CO51">
            <v>246023</v>
          </cell>
          <cell r="CP51">
            <v>268810</v>
          </cell>
          <cell r="CQ51">
            <v>259930</v>
          </cell>
          <cell r="CR51">
            <v>242123</v>
          </cell>
          <cell r="CS51">
            <v>177611</v>
          </cell>
          <cell r="CT51">
            <v>42890</v>
          </cell>
        </row>
        <row r="52">
          <cell r="B52" t="str">
            <v>Malaga</v>
          </cell>
          <cell r="Q52">
            <v>10308</v>
          </cell>
          <cell r="R52">
            <v>1055</v>
          </cell>
          <cell r="S52">
            <v>7195</v>
          </cell>
          <cell r="T52">
            <v>0</v>
          </cell>
          <cell r="U52">
            <v>0</v>
          </cell>
          <cell r="V52">
            <v>0</v>
          </cell>
          <cell r="W52">
            <v>0</v>
          </cell>
          <cell r="X52">
            <v>0</v>
          </cell>
          <cell r="Y52">
            <v>0</v>
          </cell>
          <cell r="Z52">
            <v>0</v>
          </cell>
          <cell r="AA52">
            <v>0</v>
          </cell>
          <cell r="AB52">
            <v>0</v>
          </cell>
          <cell r="AE52">
            <v>14995</v>
          </cell>
          <cell r="AF52">
            <v>14775</v>
          </cell>
          <cell r="AG52">
            <v>26606</v>
          </cell>
          <cell r="AH52">
            <v>44561</v>
          </cell>
          <cell r="AI52">
            <v>66581</v>
          </cell>
          <cell r="AJ52">
            <v>26315</v>
          </cell>
          <cell r="AK52">
            <v>42871</v>
          </cell>
          <cell r="AL52">
            <v>33672</v>
          </cell>
          <cell r="AM52">
            <v>48852</v>
          </cell>
          <cell r="AN52">
            <v>69973</v>
          </cell>
          <cell r="AO52">
            <v>98688</v>
          </cell>
          <cell r="AP52">
            <v>15355</v>
          </cell>
          <cell r="AS52">
            <v>4207</v>
          </cell>
          <cell r="AT52">
            <v>1776</v>
          </cell>
          <cell r="AU52">
            <v>9028</v>
          </cell>
          <cell r="AV52">
            <v>32526</v>
          </cell>
          <cell r="AW52">
            <v>32398</v>
          </cell>
          <cell r="AX52">
            <v>17172</v>
          </cell>
          <cell r="AY52">
            <v>32335</v>
          </cell>
          <cell r="AZ52">
            <v>26253</v>
          </cell>
          <cell r="BA52">
            <v>30901</v>
          </cell>
          <cell r="BB52">
            <v>66427</v>
          </cell>
          <cell r="BC52">
            <v>69361</v>
          </cell>
          <cell r="BD52">
            <v>18088</v>
          </cell>
          <cell r="BG52">
            <v>0</v>
          </cell>
          <cell r="BH52">
            <v>0</v>
          </cell>
          <cell r="BI52">
            <v>0</v>
          </cell>
          <cell r="BJ52">
            <v>0</v>
          </cell>
          <cell r="BK52">
            <v>0</v>
          </cell>
          <cell r="BL52">
            <v>2073</v>
          </cell>
          <cell r="BM52">
            <v>4337</v>
          </cell>
          <cell r="BN52">
            <v>4849</v>
          </cell>
          <cell r="BO52">
            <v>18368</v>
          </cell>
          <cell r="BP52">
            <v>48297</v>
          </cell>
          <cell r="BQ52">
            <v>31462</v>
          </cell>
          <cell r="BR52">
            <v>9987</v>
          </cell>
          <cell r="BU52">
            <v>15407</v>
          </cell>
          <cell r="BV52">
            <v>11060</v>
          </cell>
          <cell r="BW52">
            <v>13705</v>
          </cell>
          <cell r="BX52">
            <v>0</v>
          </cell>
          <cell r="BY52">
            <v>0</v>
          </cell>
          <cell r="BZ52">
            <v>0</v>
          </cell>
          <cell r="CA52">
            <v>0</v>
          </cell>
          <cell r="CB52">
            <v>0</v>
          </cell>
          <cell r="CC52">
            <v>0</v>
          </cell>
          <cell r="CD52">
            <v>0</v>
          </cell>
          <cell r="CE52">
            <v>0</v>
          </cell>
          <cell r="CF52">
            <v>0</v>
          </cell>
          <cell r="CI52">
            <v>13869</v>
          </cell>
          <cell r="CJ52">
            <v>11313</v>
          </cell>
          <cell r="CK52">
            <v>28846</v>
          </cell>
          <cell r="CL52">
            <v>61629</v>
          </cell>
          <cell r="CM52">
            <v>65387</v>
          </cell>
          <cell r="CN52">
            <v>19909</v>
          </cell>
          <cell r="CO52">
            <v>15174</v>
          </cell>
          <cell r="CP52">
            <v>22949</v>
          </cell>
          <cell r="CQ52">
            <v>44106</v>
          </cell>
          <cell r="CR52">
            <v>90685</v>
          </cell>
          <cell r="CS52">
            <v>86136</v>
          </cell>
          <cell r="CT52">
            <v>16053</v>
          </cell>
        </row>
        <row r="53">
          <cell r="B53" t="str">
            <v>Kalundborg</v>
          </cell>
          <cell r="Q53">
            <v>0</v>
          </cell>
          <cell r="R53">
            <v>0</v>
          </cell>
          <cell r="S53">
            <v>0</v>
          </cell>
          <cell r="T53">
            <v>0</v>
          </cell>
          <cell r="U53">
            <v>0</v>
          </cell>
          <cell r="V53">
            <v>0</v>
          </cell>
          <cell r="W53">
            <v>0</v>
          </cell>
          <cell r="X53">
            <v>0</v>
          </cell>
          <cell r="Y53">
            <v>0</v>
          </cell>
          <cell r="Z53">
            <v>0</v>
          </cell>
          <cell r="AA53">
            <v>0</v>
          </cell>
          <cell r="AB53">
            <v>0</v>
          </cell>
          <cell r="AE53">
            <v>0</v>
          </cell>
          <cell r="AF53">
            <v>0</v>
          </cell>
          <cell r="AG53">
            <v>0</v>
          </cell>
          <cell r="AH53">
            <v>0</v>
          </cell>
          <cell r="AI53">
            <v>0</v>
          </cell>
          <cell r="AJ53">
            <v>12056</v>
          </cell>
          <cell r="AK53">
            <v>2128</v>
          </cell>
          <cell r="AL53">
            <v>0</v>
          </cell>
          <cell r="AM53">
            <v>1202</v>
          </cell>
          <cell r="AN53">
            <v>0</v>
          </cell>
          <cell r="AO53">
            <v>0</v>
          </cell>
          <cell r="AP53">
            <v>0</v>
          </cell>
          <cell r="AS53">
            <v>0</v>
          </cell>
          <cell r="AT53">
            <v>0</v>
          </cell>
          <cell r="AU53">
            <v>0</v>
          </cell>
          <cell r="AV53">
            <v>0</v>
          </cell>
          <cell r="AW53">
            <v>0</v>
          </cell>
          <cell r="AX53">
            <v>0</v>
          </cell>
          <cell r="AY53">
            <v>3937</v>
          </cell>
          <cell r="AZ53">
            <v>5614</v>
          </cell>
          <cell r="BA53">
            <v>4369</v>
          </cell>
          <cell r="BB53">
            <v>0</v>
          </cell>
          <cell r="BC53">
            <v>0</v>
          </cell>
          <cell r="BD53">
            <v>0</v>
          </cell>
          <cell r="BG53">
            <v>0</v>
          </cell>
          <cell r="BH53">
            <v>0</v>
          </cell>
          <cell r="BI53">
            <v>0</v>
          </cell>
          <cell r="BJ53">
            <v>0</v>
          </cell>
          <cell r="BK53">
            <v>0</v>
          </cell>
          <cell r="BL53">
            <v>0</v>
          </cell>
          <cell r="BM53">
            <v>0</v>
          </cell>
          <cell r="BN53">
            <v>0</v>
          </cell>
          <cell r="BO53">
            <v>0</v>
          </cell>
          <cell r="BP53">
            <v>0</v>
          </cell>
          <cell r="BQ53">
            <v>0</v>
          </cell>
          <cell r="BR53">
            <v>0</v>
          </cell>
          <cell r="BU53">
            <v>0</v>
          </cell>
          <cell r="BV53">
            <v>0</v>
          </cell>
          <cell r="BW53">
            <v>0</v>
          </cell>
          <cell r="BX53">
            <v>0</v>
          </cell>
          <cell r="BY53">
            <v>0</v>
          </cell>
          <cell r="BZ53">
            <v>0</v>
          </cell>
          <cell r="CA53">
            <v>0</v>
          </cell>
          <cell r="CB53">
            <v>0</v>
          </cell>
          <cell r="CC53">
            <v>0</v>
          </cell>
          <cell r="CD53">
            <v>0</v>
          </cell>
          <cell r="CE53">
            <v>0</v>
          </cell>
          <cell r="CF53">
            <v>0</v>
          </cell>
          <cell r="CI53">
            <v>0</v>
          </cell>
          <cell r="CJ53">
            <v>0</v>
          </cell>
          <cell r="CK53">
            <v>0</v>
          </cell>
          <cell r="CL53">
            <v>0</v>
          </cell>
          <cell r="CM53">
            <v>0</v>
          </cell>
          <cell r="CN53">
            <v>0</v>
          </cell>
          <cell r="CO53">
            <v>0</v>
          </cell>
          <cell r="CP53">
            <v>0</v>
          </cell>
          <cell r="CQ53">
            <v>0</v>
          </cell>
          <cell r="CR53">
            <v>0</v>
          </cell>
          <cell r="CS53">
            <v>0</v>
          </cell>
          <cell r="CT53">
            <v>0</v>
          </cell>
        </row>
        <row r="54">
          <cell r="B54" t="str">
            <v>Las Palmas</v>
          </cell>
          <cell r="Q54">
            <v>233023</v>
          </cell>
          <cell r="R54">
            <v>233403</v>
          </cell>
          <cell r="S54">
            <v>233321</v>
          </cell>
          <cell r="T54">
            <v>0</v>
          </cell>
          <cell r="U54">
            <v>0</v>
          </cell>
          <cell r="V54">
            <v>0</v>
          </cell>
          <cell r="W54">
            <v>0</v>
          </cell>
          <cell r="X54">
            <v>0</v>
          </cell>
          <cell r="Y54">
            <v>0</v>
          </cell>
          <cell r="Z54">
            <v>0</v>
          </cell>
          <cell r="AA54">
            <v>0</v>
          </cell>
          <cell r="AB54">
            <v>0</v>
          </cell>
          <cell r="AE54">
            <v>217839</v>
          </cell>
          <cell r="AF54">
            <v>183127</v>
          </cell>
          <cell r="AG54">
            <v>190745</v>
          </cell>
          <cell r="AH54">
            <v>162203</v>
          </cell>
          <cell r="AI54">
            <v>17768</v>
          </cell>
          <cell r="AJ54">
            <v>20459</v>
          </cell>
          <cell r="AK54">
            <v>7185</v>
          </cell>
          <cell r="AL54">
            <v>18814</v>
          </cell>
          <cell r="AM54">
            <v>38109</v>
          </cell>
          <cell r="AN54">
            <v>113803</v>
          </cell>
          <cell r="AO54">
            <v>221588</v>
          </cell>
          <cell r="AP54">
            <v>277280</v>
          </cell>
          <cell r="AS54">
            <v>0</v>
          </cell>
          <cell r="AT54">
            <v>0</v>
          </cell>
          <cell r="AU54">
            <v>0</v>
          </cell>
          <cell r="AV54">
            <v>0</v>
          </cell>
          <cell r="AW54">
            <v>0</v>
          </cell>
          <cell r="AX54">
            <v>0</v>
          </cell>
          <cell r="AY54">
            <v>0</v>
          </cell>
          <cell r="AZ54">
            <v>0</v>
          </cell>
          <cell r="BA54">
            <v>0</v>
          </cell>
          <cell r="BB54">
            <v>16371</v>
          </cell>
          <cell r="BC54">
            <v>99553</v>
          </cell>
          <cell r="BD54">
            <v>127100</v>
          </cell>
          <cell r="BG54">
            <v>0</v>
          </cell>
          <cell r="BH54">
            <v>0</v>
          </cell>
          <cell r="BI54">
            <v>0</v>
          </cell>
          <cell r="BJ54">
            <v>0</v>
          </cell>
          <cell r="BK54">
            <v>0</v>
          </cell>
          <cell r="BL54">
            <v>0</v>
          </cell>
          <cell r="BM54">
            <v>0</v>
          </cell>
          <cell r="BN54">
            <v>0</v>
          </cell>
          <cell r="BO54">
            <v>0</v>
          </cell>
          <cell r="BP54">
            <v>0</v>
          </cell>
          <cell r="BQ54">
            <v>0</v>
          </cell>
          <cell r="BR54">
            <v>0</v>
          </cell>
          <cell r="BU54">
            <v>0</v>
          </cell>
          <cell r="BV54">
            <v>0</v>
          </cell>
          <cell r="BW54">
            <v>0</v>
          </cell>
          <cell r="BX54">
            <v>0</v>
          </cell>
          <cell r="BY54">
            <v>0</v>
          </cell>
          <cell r="BZ54">
            <v>0</v>
          </cell>
          <cell r="CA54">
            <v>0</v>
          </cell>
          <cell r="CB54">
            <v>0</v>
          </cell>
          <cell r="CC54">
            <v>0</v>
          </cell>
          <cell r="CD54">
            <v>0</v>
          </cell>
          <cell r="CE54">
            <v>0</v>
          </cell>
          <cell r="CF54">
            <v>0</v>
          </cell>
          <cell r="CI54">
            <v>0</v>
          </cell>
          <cell r="CJ54">
            <v>0</v>
          </cell>
          <cell r="CK54">
            <v>0</v>
          </cell>
          <cell r="CL54">
            <v>0</v>
          </cell>
          <cell r="CM54">
            <v>0</v>
          </cell>
          <cell r="CN54">
            <v>0</v>
          </cell>
          <cell r="CO54">
            <v>0</v>
          </cell>
          <cell r="CP54">
            <v>0</v>
          </cell>
          <cell r="CQ54">
            <v>0</v>
          </cell>
          <cell r="CR54">
            <v>0</v>
          </cell>
          <cell r="CS54">
            <v>0</v>
          </cell>
          <cell r="CT54">
            <v>0</v>
          </cell>
        </row>
        <row r="55">
          <cell r="B55" t="str">
            <v>Tarragona</v>
          </cell>
          <cell r="Q55">
            <v>0</v>
          </cell>
          <cell r="R55">
            <v>0</v>
          </cell>
          <cell r="S55">
            <v>0</v>
          </cell>
          <cell r="T55">
            <v>0</v>
          </cell>
          <cell r="U55">
            <v>0</v>
          </cell>
          <cell r="V55">
            <v>0</v>
          </cell>
          <cell r="W55">
            <v>0</v>
          </cell>
          <cell r="X55">
            <v>0</v>
          </cell>
          <cell r="Y55">
            <v>0</v>
          </cell>
          <cell r="Z55">
            <v>0</v>
          </cell>
          <cell r="AA55">
            <v>0</v>
          </cell>
          <cell r="AB55">
            <v>0</v>
          </cell>
          <cell r="AE55">
            <v>0</v>
          </cell>
          <cell r="AF55">
            <v>0</v>
          </cell>
          <cell r="AG55">
            <v>0</v>
          </cell>
          <cell r="AH55">
            <v>2708</v>
          </cell>
          <cell r="AI55">
            <v>17066</v>
          </cell>
          <cell r="AJ55">
            <v>13323</v>
          </cell>
          <cell r="AK55">
            <v>15957</v>
          </cell>
          <cell r="AL55">
            <v>14835</v>
          </cell>
          <cell r="AM55">
            <v>18528</v>
          </cell>
          <cell r="AN55">
            <v>24775</v>
          </cell>
          <cell r="AO55">
            <v>7834</v>
          </cell>
          <cell r="AP55">
            <v>0</v>
          </cell>
          <cell r="AS55">
            <v>0</v>
          </cell>
          <cell r="AT55">
            <v>0</v>
          </cell>
          <cell r="AU55">
            <v>0</v>
          </cell>
          <cell r="AV55">
            <v>917</v>
          </cell>
          <cell r="AW55">
            <v>5911</v>
          </cell>
          <cell r="AX55">
            <v>1559</v>
          </cell>
          <cell r="AY55">
            <v>12111</v>
          </cell>
          <cell r="AZ55">
            <v>6302</v>
          </cell>
          <cell r="BA55">
            <v>13921</v>
          </cell>
          <cell r="BB55">
            <v>23834</v>
          </cell>
          <cell r="BC55">
            <v>48</v>
          </cell>
          <cell r="BD55">
            <v>0</v>
          </cell>
          <cell r="BG55">
            <v>0</v>
          </cell>
          <cell r="BH55">
            <v>0</v>
          </cell>
          <cell r="BI55">
            <v>0</v>
          </cell>
          <cell r="BJ55">
            <v>0</v>
          </cell>
          <cell r="BK55">
            <v>0</v>
          </cell>
          <cell r="BL55">
            <v>0</v>
          </cell>
          <cell r="BM55">
            <v>0</v>
          </cell>
          <cell r="BN55">
            <v>0</v>
          </cell>
          <cell r="BO55">
            <v>0</v>
          </cell>
          <cell r="BP55">
            <v>0</v>
          </cell>
          <cell r="BQ55">
            <v>0</v>
          </cell>
          <cell r="BR55">
            <v>0</v>
          </cell>
          <cell r="BU55">
            <v>0</v>
          </cell>
          <cell r="BV55">
            <v>0</v>
          </cell>
          <cell r="BW55">
            <v>0</v>
          </cell>
          <cell r="BX55">
            <v>0</v>
          </cell>
          <cell r="BY55">
            <v>0</v>
          </cell>
          <cell r="BZ55">
            <v>0</v>
          </cell>
          <cell r="CA55">
            <v>0</v>
          </cell>
          <cell r="CB55">
            <v>0</v>
          </cell>
          <cell r="CC55">
            <v>0</v>
          </cell>
          <cell r="CD55">
            <v>0</v>
          </cell>
          <cell r="CE55">
            <v>0</v>
          </cell>
          <cell r="CF55">
            <v>0</v>
          </cell>
          <cell r="CI55">
            <v>0</v>
          </cell>
          <cell r="CJ55">
            <v>0</v>
          </cell>
          <cell r="CK55">
            <v>0</v>
          </cell>
          <cell r="CL55">
            <v>0</v>
          </cell>
          <cell r="CM55">
            <v>0</v>
          </cell>
          <cell r="CN55">
            <v>0</v>
          </cell>
          <cell r="CO55">
            <v>0</v>
          </cell>
          <cell r="CP55">
            <v>0</v>
          </cell>
          <cell r="CQ55">
            <v>0</v>
          </cell>
          <cell r="CR55">
            <v>0</v>
          </cell>
          <cell r="CS55">
            <v>0</v>
          </cell>
          <cell r="CT55">
            <v>0</v>
          </cell>
        </row>
        <row r="56">
          <cell r="B56" t="str">
            <v>Alicante</v>
          </cell>
          <cell r="Q56">
            <v>2161</v>
          </cell>
          <cell r="R56">
            <v>0</v>
          </cell>
          <cell r="S56">
            <v>2454</v>
          </cell>
          <cell r="T56">
            <v>0</v>
          </cell>
          <cell r="U56">
            <v>0</v>
          </cell>
          <cell r="V56">
            <v>0</v>
          </cell>
          <cell r="W56">
            <v>0</v>
          </cell>
          <cell r="X56">
            <v>0</v>
          </cell>
          <cell r="Y56">
            <v>0</v>
          </cell>
          <cell r="Z56">
            <v>0</v>
          </cell>
          <cell r="AA56">
            <v>0</v>
          </cell>
          <cell r="AB56">
            <v>0</v>
          </cell>
          <cell r="AE56">
            <v>0</v>
          </cell>
          <cell r="AF56">
            <v>0</v>
          </cell>
          <cell r="AG56">
            <v>2066</v>
          </cell>
          <cell r="AH56">
            <v>12572</v>
          </cell>
          <cell r="AI56">
            <v>18920</v>
          </cell>
          <cell r="AJ56">
            <v>6390</v>
          </cell>
          <cell r="AK56">
            <v>28429</v>
          </cell>
          <cell r="AL56">
            <v>33144</v>
          </cell>
          <cell r="AM56">
            <v>21450</v>
          </cell>
          <cell r="AN56">
            <v>28080</v>
          </cell>
          <cell r="AO56">
            <v>15170</v>
          </cell>
          <cell r="AP56">
            <v>5101</v>
          </cell>
          <cell r="AS56">
            <v>0</v>
          </cell>
          <cell r="AT56">
            <v>0</v>
          </cell>
          <cell r="AU56">
            <v>0</v>
          </cell>
          <cell r="AV56">
            <v>0</v>
          </cell>
          <cell r="AW56">
            <v>0</v>
          </cell>
          <cell r="AX56">
            <v>0</v>
          </cell>
          <cell r="AY56">
            <v>0</v>
          </cell>
          <cell r="AZ56">
            <v>0</v>
          </cell>
          <cell r="BA56">
            <v>0</v>
          </cell>
          <cell r="BB56">
            <v>0</v>
          </cell>
          <cell r="BC56">
            <v>0</v>
          </cell>
          <cell r="BD56">
            <v>0</v>
          </cell>
          <cell r="BG56">
            <v>0</v>
          </cell>
          <cell r="BH56">
            <v>0</v>
          </cell>
          <cell r="BI56">
            <v>0</v>
          </cell>
          <cell r="BJ56">
            <v>0</v>
          </cell>
          <cell r="BK56">
            <v>0</v>
          </cell>
          <cell r="BL56">
            <v>0</v>
          </cell>
          <cell r="BM56">
            <v>0</v>
          </cell>
          <cell r="BN56">
            <v>0</v>
          </cell>
          <cell r="BO56">
            <v>0</v>
          </cell>
          <cell r="BP56">
            <v>0</v>
          </cell>
          <cell r="BQ56">
            <v>0</v>
          </cell>
          <cell r="BR56">
            <v>0</v>
          </cell>
          <cell r="BU56">
            <v>0</v>
          </cell>
          <cell r="BV56">
            <v>0</v>
          </cell>
          <cell r="BW56">
            <v>0</v>
          </cell>
          <cell r="BX56">
            <v>0</v>
          </cell>
          <cell r="BY56">
            <v>0</v>
          </cell>
          <cell r="BZ56">
            <v>0</v>
          </cell>
          <cell r="CA56">
            <v>0</v>
          </cell>
          <cell r="CB56">
            <v>0</v>
          </cell>
          <cell r="CC56">
            <v>0</v>
          </cell>
          <cell r="CD56">
            <v>0</v>
          </cell>
          <cell r="CE56">
            <v>0</v>
          </cell>
          <cell r="CF56">
            <v>0</v>
          </cell>
          <cell r="CI56">
            <v>0</v>
          </cell>
          <cell r="CJ56">
            <v>0</v>
          </cell>
          <cell r="CK56">
            <v>0</v>
          </cell>
          <cell r="CL56">
            <v>0</v>
          </cell>
          <cell r="CM56">
            <v>0</v>
          </cell>
          <cell r="CN56">
            <v>0</v>
          </cell>
          <cell r="CO56">
            <v>0</v>
          </cell>
          <cell r="CP56">
            <v>0</v>
          </cell>
          <cell r="CQ56">
            <v>0</v>
          </cell>
          <cell r="CR56">
            <v>0</v>
          </cell>
          <cell r="CS56">
            <v>0</v>
          </cell>
          <cell r="CT56">
            <v>0</v>
          </cell>
        </row>
        <row r="57">
          <cell r="B57" t="str">
            <v>Other</v>
          </cell>
          <cell r="Q57">
            <v>0</v>
          </cell>
          <cell r="R57">
            <v>0</v>
          </cell>
          <cell r="S57">
            <v>0</v>
          </cell>
          <cell r="T57">
            <v>0</v>
          </cell>
          <cell r="U57">
            <v>0</v>
          </cell>
          <cell r="V57">
            <v>0</v>
          </cell>
          <cell r="W57">
            <v>0</v>
          </cell>
          <cell r="X57">
            <v>0</v>
          </cell>
          <cell r="Y57">
            <v>0</v>
          </cell>
          <cell r="Z57">
            <v>0</v>
          </cell>
          <cell r="AA57">
            <v>0</v>
          </cell>
          <cell r="AB57">
            <v>0</v>
          </cell>
          <cell r="AE57">
            <v>0</v>
          </cell>
          <cell r="AF57">
            <v>0</v>
          </cell>
          <cell r="AG57">
            <v>0</v>
          </cell>
          <cell r="AH57">
            <v>2258</v>
          </cell>
          <cell r="AI57">
            <v>2124</v>
          </cell>
          <cell r="AJ57">
            <v>9205</v>
          </cell>
          <cell r="AK57">
            <v>6188</v>
          </cell>
          <cell r="AL57">
            <v>6619</v>
          </cell>
          <cell r="AM57">
            <v>7920</v>
          </cell>
          <cell r="AN57">
            <v>4312</v>
          </cell>
          <cell r="AO57">
            <v>0</v>
          </cell>
          <cell r="AP57">
            <v>0</v>
          </cell>
          <cell r="AQ57">
            <v>38626</v>
          </cell>
          <cell r="AS57">
            <v>0</v>
          </cell>
          <cell r="AT57">
            <v>0</v>
          </cell>
          <cell r="AU57">
            <v>0</v>
          </cell>
          <cell r="AV57">
            <v>925</v>
          </cell>
          <cell r="AW57">
            <v>0</v>
          </cell>
          <cell r="AX57">
            <v>2226</v>
          </cell>
          <cell r="AY57">
            <v>5526</v>
          </cell>
          <cell r="AZ57">
            <v>2336</v>
          </cell>
          <cell r="BA57">
            <v>2266</v>
          </cell>
          <cell r="BB57">
            <v>2358</v>
          </cell>
          <cell r="BC57">
            <v>0</v>
          </cell>
          <cell r="BD57">
            <v>0</v>
          </cell>
          <cell r="BE57">
            <v>15637</v>
          </cell>
          <cell r="BG57">
            <v>0</v>
          </cell>
          <cell r="BH57">
            <v>0</v>
          </cell>
          <cell r="BI57">
            <v>0</v>
          </cell>
          <cell r="BJ57">
            <v>0</v>
          </cell>
          <cell r="BK57">
            <v>0</v>
          </cell>
          <cell r="BL57">
            <v>0</v>
          </cell>
          <cell r="BM57">
            <v>0</v>
          </cell>
          <cell r="BN57">
            <v>0</v>
          </cell>
          <cell r="BO57">
            <v>0</v>
          </cell>
          <cell r="BP57">
            <v>0</v>
          </cell>
          <cell r="BQ57">
            <v>0</v>
          </cell>
          <cell r="BR57">
            <v>0</v>
          </cell>
          <cell r="BS57">
            <v>0</v>
          </cell>
          <cell r="BU57">
            <v>0</v>
          </cell>
          <cell r="BV57">
            <v>0</v>
          </cell>
          <cell r="BW57">
            <v>0</v>
          </cell>
          <cell r="BX57">
            <v>0</v>
          </cell>
          <cell r="BY57">
            <v>0</v>
          </cell>
          <cell r="BZ57">
            <v>0</v>
          </cell>
          <cell r="CA57">
            <v>0</v>
          </cell>
          <cell r="CB57">
            <v>0</v>
          </cell>
          <cell r="CC57">
            <v>0</v>
          </cell>
          <cell r="CD57">
            <v>0</v>
          </cell>
          <cell r="CE57">
            <v>0</v>
          </cell>
          <cell r="CF57">
            <v>0</v>
          </cell>
          <cell r="CG57">
            <v>0</v>
          </cell>
          <cell r="CI57">
            <v>0</v>
          </cell>
          <cell r="CJ57">
            <v>0</v>
          </cell>
          <cell r="CK57">
            <v>0</v>
          </cell>
          <cell r="CL57">
            <v>1059</v>
          </cell>
          <cell r="CM57">
            <v>2351</v>
          </cell>
          <cell r="CN57">
            <v>6817</v>
          </cell>
          <cell r="CO57">
            <v>3523</v>
          </cell>
          <cell r="CP57">
            <v>1298</v>
          </cell>
          <cell r="CQ57">
            <v>1243</v>
          </cell>
          <cell r="CR57">
            <v>3957</v>
          </cell>
          <cell r="CS57">
            <v>0</v>
          </cell>
          <cell r="CT57">
            <v>0</v>
          </cell>
          <cell r="CU57">
            <v>20248</v>
          </cell>
        </row>
        <row r="58">
          <cell r="B58" t="str">
            <v>Adria</v>
          </cell>
          <cell r="Q58">
            <v>0</v>
          </cell>
          <cell r="R58">
            <v>0</v>
          </cell>
          <cell r="S58">
            <v>0</v>
          </cell>
          <cell r="T58">
            <v>0</v>
          </cell>
          <cell r="U58">
            <v>0</v>
          </cell>
          <cell r="V58">
            <v>0</v>
          </cell>
          <cell r="W58">
            <v>0</v>
          </cell>
          <cell r="X58">
            <v>0</v>
          </cell>
          <cell r="Y58">
            <v>0</v>
          </cell>
          <cell r="Z58">
            <v>0</v>
          </cell>
          <cell r="AA58">
            <v>0</v>
          </cell>
          <cell r="AB58">
            <v>0</v>
          </cell>
          <cell r="AE58">
            <v>0</v>
          </cell>
          <cell r="AF58">
            <v>0</v>
          </cell>
          <cell r="AG58">
            <v>0</v>
          </cell>
          <cell r="AH58">
            <v>2258</v>
          </cell>
          <cell r="AI58">
            <v>2124</v>
          </cell>
          <cell r="AJ58">
            <v>9205</v>
          </cell>
          <cell r="AK58">
            <v>6188</v>
          </cell>
          <cell r="AL58">
            <v>6619</v>
          </cell>
          <cell r="AM58">
            <v>7920</v>
          </cell>
          <cell r="AN58">
            <v>4312</v>
          </cell>
          <cell r="AO58">
            <v>0</v>
          </cell>
          <cell r="AP58">
            <v>0</v>
          </cell>
          <cell r="AS58">
            <v>0</v>
          </cell>
          <cell r="AT58">
            <v>0</v>
          </cell>
          <cell r="AU58">
            <v>0</v>
          </cell>
          <cell r="AV58">
            <v>925</v>
          </cell>
          <cell r="AW58">
            <v>0</v>
          </cell>
          <cell r="AX58">
            <v>2226</v>
          </cell>
          <cell r="AY58">
            <v>5526</v>
          </cell>
          <cell r="AZ58">
            <v>2336</v>
          </cell>
          <cell r="BA58">
            <v>2266</v>
          </cell>
          <cell r="BB58">
            <v>2358</v>
          </cell>
          <cell r="BC58">
            <v>0</v>
          </cell>
          <cell r="BD58">
            <v>0</v>
          </cell>
          <cell r="BG58">
            <v>0</v>
          </cell>
          <cell r="BH58">
            <v>0</v>
          </cell>
          <cell r="BI58">
            <v>0</v>
          </cell>
          <cell r="BJ58">
            <v>0</v>
          </cell>
          <cell r="BK58">
            <v>0</v>
          </cell>
          <cell r="BL58">
            <v>0</v>
          </cell>
          <cell r="BM58">
            <v>0</v>
          </cell>
          <cell r="BN58">
            <v>0</v>
          </cell>
          <cell r="BO58">
            <v>0</v>
          </cell>
          <cell r="BP58">
            <v>0</v>
          </cell>
          <cell r="BQ58">
            <v>0</v>
          </cell>
          <cell r="BR58">
            <v>0</v>
          </cell>
          <cell r="BU58">
            <v>0</v>
          </cell>
          <cell r="BV58">
            <v>0</v>
          </cell>
          <cell r="BW58">
            <v>0</v>
          </cell>
          <cell r="BX58">
            <v>0</v>
          </cell>
          <cell r="BY58">
            <v>0</v>
          </cell>
          <cell r="BZ58">
            <v>0</v>
          </cell>
          <cell r="CA58">
            <v>0</v>
          </cell>
          <cell r="CB58">
            <v>0</v>
          </cell>
          <cell r="CC58">
            <v>0</v>
          </cell>
          <cell r="CD58">
            <v>0</v>
          </cell>
          <cell r="CE58">
            <v>0</v>
          </cell>
          <cell r="CF58">
            <v>0</v>
          </cell>
          <cell r="CI58">
            <v>0</v>
          </cell>
          <cell r="CJ58">
            <v>0</v>
          </cell>
          <cell r="CK58">
            <v>0</v>
          </cell>
          <cell r="CL58">
            <v>1059</v>
          </cell>
          <cell r="CM58">
            <v>2351</v>
          </cell>
          <cell r="CN58">
            <v>6817</v>
          </cell>
          <cell r="CO58">
            <v>3523</v>
          </cell>
          <cell r="CP58">
            <v>1298</v>
          </cell>
          <cell r="CQ58">
            <v>1243</v>
          </cell>
          <cell r="CR58">
            <v>3957</v>
          </cell>
          <cell r="CS58">
            <v>0</v>
          </cell>
          <cell r="CT58">
            <v>0</v>
          </cell>
        </row>
      </sheetData>
      <sheetData sheetId="7" refreshError="1">
        <row r="13">
          <cell r="Q13">
            <v>421</v>
          </cell>
          <cell r="R13">
            <v>349</v>
          </cell>
          <cell r="S13">
            <v>326</v>
          </cell>
          <cell r="T13">
            <v>0</v>
          </cell>
          <cell r="U13">
            <v>362</v>
          </cell>
          <cell r="V13">
            <v>346</v>
          </cell>
        </row>
        <row r="14">
          <cell r="Q14">
            <v>1296139</v>
          </cell>
          <cell r="R14">
            <v>972610</v>
          </cell>
          <cell r="S14">
            <v>415157</v>
          </cell>
          <cell r="T14">
            <v>0</v>
          </cell>
          <cell r="U14">
            <v>896598</v>
          </cell>
          <cell r="V14">
            <v>950508</v>
          </cell>
        </row>
        <row r="16">
          <cell r="Q16">
            <v>19</v>
          </cell>
          <cell r="R16">
            <v>11</v>
          </cell>
          <cell r="S16">
            <v>10</v>
          </cell>
          <cell r="T16">
            <v>7</v>
          </cell>
          <cell r="U16">
            <v>9</v>
          </cell>
          <cell r="V16">
            <v>13</v>
          </cell>
        </row>
        <row r="17">
          <cell r="Q17">
            <v>74534</v>
          </cell>
          <cell r="R17">
            <v>39920</v>
          </cell>
          <cell r="S17">
            <v>8131</v>
          </cell>
          <cell r="T17">
            <v>5957</v>
          </cell>
          <cell r="U17">
            <v>40548</v>
          </cell>
          <cell r="V17">
            <v>47573</v>
          </cell>
        </row>
        <row r="19">
          <cell r="Q19">
            <v>6</v>
          </cell>
          <cell r="R19">
            <v>6</v>
          </cell>
          <cell r="S19">
            <v>6</v>
          </cell>
          <cell r="T19">
            <v>0</v>
          </cell>
          <cell r="U19">
            <v>1</v>
          </cell>
          <cell r="V19">
            <v>1</v>
          </cell>
        </row>
        <row r="20">
          <cell r="Q20">
            <v>8420</v>
          </cell>
          <cell r="R20">
            <v>6112</v>
          </cell>
          <cell r="S20">
            <v>1739</v>
          </cell>
          <cell r="T20">
            <v>0</v>
          </cell>
          <cell r="U20">
            <v>866</v>
          </cell>
          <cell r="V20">
            <v>1608</v>
          </cell>
        </row>
        <row r="22">
          <cell r="Q22">
            <v>172</v>
          </cell>
          <cell r="R22">
            <v>179</v>
          </cell>
          <cell r="S22">
            <v>29</v>
          </cell>
          <cell r="T22">
            <v>0</v>
          </cell>
          <cell r="U22">
            <v>33</v>
          </cell>
          <cell r="V22">
            <v>45</v>
          </cell>
        </row>
        <row r="23">
          <cell r="Q23">
            <v>596438</v>
          </cell>
          <cell r="R23">
            <v>538404</v>
          </cell>
          <cell r="S23">
            <v>35860</v>
          </cell>
          <cell r="T23">
            <v>0</v>
          </cell>
          <cell r="U23">
            <v>112017</v>
          </cell>
          <cell r="V23">
            <v>134226</v>
          </cell>
        </row>
        <row r="25">
          <cell r="Q25">
            <v>0</v>
          </cell>
          <cell r="R25">
            <v>0</v>
          </cell>
          <cell r="S25">
            <v>0</v>
          </cell>
          <cell r="T25">
            <v>0</v>
          </cell>
          <cell r="U25">
            <v>0</v>
          </cell>
          <cell r="V25">
            <v>0</v>
          </cell>
        </row>
        <row r="26">
          <cell r="Q26">
            <v>0</v>
          </cell>
          <cell r="R26">
            <v>0</v>
          </cell>
          <cell r="S26">
            <v>0</v>
          </cell>
          <cell r="T26">
            <v>0</v>
          </cell>
          <cell r="U26">
            <v>0</v>
          </cell>
          <cell r="V26">
            <v>0</v>
          </cell>
        </row>
        <row r="49">
          <cell r="T49">
            <v>0</v>
          </cell>
          <cell r="U49">
            <v>0</v>
          </cell>
          <cell r="V49">
            <v>16</v>
          </cell>
        </row>
        <row r="50">
          <cell r="T50">
            <v>0</v>
          </cell>
          <cell r="U50">
            <v>0</v>
          </cell>
          <cell r="V50">
            <v>20248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
      <sheetName val="Disclaimer"/>
      <sheetName val="Notes"/>
      <sheetName val="Occupancy_2023"/>
      <sheetName val="Traffic&gt;"/>
      <sheetName val="MONTHLY"/>
      <sheetName val="DATA BACKUP"/>
      <sheetName val="Jan-24"/>
      <sheetName val="Dec-23"/>
      <sheetName val="Nov-23"/>
      <sheetName val="Oct-23"/>
      <sheetName val="Sep-23"/>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3">
          <cell r="O23">
            <v>2681245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Cruise KPI 2019&amp;2023"/>
      <sheetName val="Cruise KPI 2022&amp;2023"/>
      <sheetName val="Cruise KPI 2019&amp;2023Regional-BD"/>
      <sheetName val="Regional BD"/>
      <sheetName val="Cruise Summary Data Entry"/>
      <sheetName val="Cruise Historical Data Summary"/>
      <sheetName val="Ferry KPI"/>
      <sheetName val="Ferry Summary"/>
      <sheetName val="Database"/>
      <sheetName val="Database Ferry"/>
      <sheetName val="Pivot Ferry"/>
    </sheetNames>
    <sheetDataSet>
      <sheetData sheetId="0" refreshError="1"/>
      <sheetData sheetId="1" refreshError="1"/>
      <sheetData sheetId="2" refreshError="1"/>
      <sheetData sheetId="3" refreshError="1">
        <row r="13">
          <cell r="D13">
            <v>10</v>
          </cell>
          <cell r="E13">
            <v>32801</v>
          </cell>
          <cell r="G13">
            <v>5</v>
          </cell>
          <cell r="H13">
            <v>4146</v>
          </cell>
          <cell r="J13">
            <v>26</v>
          </cell>
          <cell r="K13">
            <v>28377</v>
          </cell>
          <cell r="M13">
            <v>16</v>
          </cell>
          <cell r="N13">
            <v>43135</v>
          </cell>
        </row>
        <row r="19">
          <cell r="D19">
            <v>5</v>
          </cell>
          <cell r="E19">
            <v>4091</v>
          </cell>
          <cell r="G19">
            <v>0</v>
          </cell>
          <cell r="H19">
            <v>0</v>
          </cell>
          <cell r="J19">
            <v>6</v>
          </cell>
          <cell r="K19">
            <v>595</v>
          </cell>
          <cell r="M19">
            <v>17</v>
          </cell>
          <cell r="N19">
            <v>14686</v>
          </cell>
        </row>
        <row r="23">
          <cell r="J23">
            <v>24</v>
          </cell>
          <cell r="K23">
            <v>32594</v>
          </cell>
          <cell r="M23">
            <v>108</v>
          </cell>
          <cell r="N23">
            <v>297870</v>
          </cell>
        </row>
      </sheetData>
      <sheetData sheetId="4" refreshError="1">
        <row r="36">
          <cell r="CF36">
            <v>170</v>
          </cell>
          <cell r="CS36">
            <v>147</v>
          </cell>
          <cell r="DF36">
            <v>0</v>
          </cell>
          <cell r="DS36">
            <v>204</v>
          </cell>
          <cell r="EF36">
            <v>181</v>
          </cell>
        </row>
        <row r="41">
          <cell r="CF41">
            <v>500596</v>
          </cell>
          <cell r="CS41">
            <v>196286</v>
          </cell>
          <cell r="DF41">
            <v>0</v>
          </cell>
          <cell r="DS41">
            <v>344501</v>
          </cell>
          <cell r="EF41">
            <v>565574</v>
          </cell>
        </row>
        <row r="69">
          <cell r="CS69">
            <v>1</v>
          </cell>
        </row>
        <row r="74">
          <cell r="CS74">
            <v>565</v>
          </cell>
        </row>
        <row r="157">
          <cell r="CS157">
            <v>2</v>
          </cell>
        </row>
        <row r="162">
          <cell r="CS162">
            <v>819</v>
          </cell>
        </row>
        <row r="212">
          <cell r="CF212">
            <v>44</v>
          </cell>
          <cell r="CS212">
            <v>10</v>
          </cell>
          <cell r="DF212">
            <v>0</v>
          </cell>
        </row>
        <row r="217">
          <cell r="CF217">
            <v>117674</v>
          </cell>
          <cell r="CS217">
            <v>28535</v>
          </cell>
          <cell r="DF217">
            <v>0</v>
          </cell>
        </row>
        <row r="366">
          <cell r="DG366">
            <v>0</v>
          </cell>
          <cell r="DH366">
            <v>0</v>
          </cell>
          <cell r="DI366">
            <v>0</v>
          </cell>
          <cell r="DJ366">
            <v>0</v>
          </cell>
          <cell r="DK366">
            <v>0</v>
          </cell>
          <cell r="DL366">
            <v>0</v>
          </cell>
          <cell r="DM366">
            <v>0</v>
          </cell>
          <cell r="DN366">
            <v>0</v>
          </cell>
          <cell r="DO366">
            <v>0</v>
          </cell>
          <cell r="DQ366">
            <v>0</v>
          </cell>
          <cell r="DR366">
            <v>0</v>
          </cell>
          <cell r="DS366">
            <v>0</v>
          </cell>
        </row>
        <row r="371">
          <cell r="DG371">
            <v>0</v>
          </cell>
          <cell r="DH371">
            <v>0</v>
          </cell>
          <cell r="DI371">
            <v>0</v>
          </cell>
          <cell r="DJ371">
            <v>0</v>
          </cell>
          <cell r="DK371">
            <v>0</v>
          </cell>
          <cell r="DL371">
            <v>0</v>
          </cell>
          <cell r="DM371">
            <v>0</v>
          </cell>
          <cell r="DN371">
            <v>0</v>
          </cell>
          <cell r="DO371">
            <v>0</v>
          </cell>
          <cell r="DQ371">
            <v>0</v>
          </cell>
          <cell r="DR371">
            <v>0</v>
          </cell>
          <cell r="DS371">
            <v>0</v>
          </cell>
        </row>
      </sheetData>
      <sheetData sheetId="5" refreshError="1">
        <row r="6">
          <cell r="F6">
            <v>26</v>
          </cell>
          <cell r="V6">
            <v>0</v>
          </cell>
          <cell r="AL6">
            <v>12</v>
          </cell>
          <cell r="BR6">
            <v>5</v>
          </cell>
          <cell r="CG6">
            <v>22</v>
          </cell>
        </row>
        <row r="11">
          <cell r="F11">
            <v>88828</v>
          </cell>
          <cell r="AL11">
            <v>23566</v>
          </cell>
          <cell r="BR11">
            <v>14830</v>
          </cell>
          <cell r="CG11">
            <v>78453</v>
          </cell>
        </row>
        <row r="17">
          <cell r="F17">
            <v>18</v>
          </cell>
          <cell r="V17">
            <v>0</v>
          </cell>
          <cell r="AL17">
            <v>12</v>
          </cell>
          <cell r="BR17">
            <v>5</v>
          </cell>
          <cell r="CG17">
            <v>15</v>
          </cell>
        </row>
        <row r="22">
          <cell r="F22">
            <v>28846</v>
          </cell>
          <cell r="AL22">
            <v>9028</v>
          </cell>
          <cell r="BR22">
            <v>13705</v>
          </cell>
          <cell r="CG22">
            <v>26606</v>
          </cell>
        </row>
        <row r="28">
          <cell r="F28">
            <v>9</v>
          </cell>
          <cell r="V28">
            <v>4</v>
          </cell>
          <cell r="AL28">
            <v>14</v>
          </cell>
          <cell r="BR28">
            <v>1</v>
          </cell>
          <cell r="CG28">
            <v>11</v>
          </cell>
        </row>
        <row r="33">
          <cell r="F33">
            <v>31670</v>
          </cell>
          <cell r="V33">
            <v>3290</v>
          </cell>
          <cell r="AL33">
            <v>19157</v>
          </cell>
          <cell r="BR33">
            <v>565</v>
          </cell>
          <cell r="CG33">
            <v>35490</v>
          </cell>
        </row>
        <row r="94">
          <cell r="F94">
            <v>108</v>
          </cell>
          <cell r="V94">
            <v>0</v>
          </cell>
          <cell r="AL94">
            <v>130</v>
          </cell>
          <cell r="BR94">
            <v>118</v>
          </cell>
          <cell r="CG94">
            <v>124</v>
          </cell>
        </row>
        <row r="99">
          <cell r="F99">
            <v>391750</v>
          </cell>
          <cell r="V99">
            <v>0</v>
          </cell>
          <cell r="AL99">
            <v>283677</v>
          </cell>
          <cell r="BR99">
            <v>147660</v>
          </cell>
          <cell r="CG99">
            <v>456142</v>
          </cell>
        </row>
        <row r="105">
          <cell r="F105">
            <v>62</v>
          </cell>
          <cell r="V105">
            <v>0</v>
          </cell>
          <cell r="AL105">
            <v>74</v>
          </cell>
          <cell r="BR105">
            <v>29</v>
          </cell>
          <cell r="CG105">
            <v>57</v>
          </cell>
        </row>
        <row r="110">
          <cell r="F110">
            <v>108846</v>
          </cell>
          <cell r="V110">
            <v>0</v>
          </cell>
          <cell r="AL110">
            <v>60824</v>
          </cell>
          <cell r="BR110">
            <v>48626</v>
          </cell>
          <cell r="CG110">
            <v>109432</v>
          </cell>
        </row>
        <row r="116">
          <cell r="F116">
            <v>5</v>
          </cell>
          <cell r="V116">
            <v>0</v>
          </cell>
          <cell r="AL116">
            <v>5</v>
          </cell>
          <cell r="BR116">
            <v>2</v>
          </cell>
          <cell r="CG116">
            <v>15</v>
          </cell>
        </row>
        <row r="121">
          <cell r="F121">
            <v>4091</v>
          </cell>
          <cell r="V121">
            <v>0</v>
          </cell>
          <cell r="AL121">
            <v>341</v>
          </cell>
          <cell r="BR121">
            <v>819</v>
          </cell>
          <cell r="CG121">
            <v>14611</v>
          </cell>
        </row>
      </sheetData>
      <sheetData sheetId="6" refreshError="1">
        <row r="113">
          <cell r="CF113">
            <v>1</v>
          </cell>
          <cell r="CS113">
            <v>0</v>
          </cell>
          <cell r="DF113">
            <v>1</v>
          </cell>
          <cell r="DS113">
            <v>13</v>
          </cell>
          <cell r="EF113">
            <v>78</v>
          </cell>
        </row>
        <row r="118">
          <cell r="CF118">
            <v>1131</v>
          </cell>
          <cell r="CS118">
            <v>0</v>
          </cell>
          <cell r="DF118">
            <v>856</v>
          </cell>
          <cell r="DS118">
            <v>9474</v>
          </cell>
          <cell r="EF118">
            <v>200531</v>
          </cell>
        </row>
      </sheetData>
      <sheetData sheetId="7" refreshError="1">
        <row r="11">
          <cell r="E11">
            <v>785</v>
          </cell>
          <cell r="H11">
            <v>0</v>
          </cell>
          <cell r="N11">
            <v>48</v>
          </cell>
        </row>
      </sheetData>
      <sheetData sheetId="8" refreshError="1">
        <row r="6">
          <cell r="F6">
            <v>321</v>
          </cell>
        </row>
        <row r="10">
          <cell r="F10">
            <v>464</v>
          </cell>
        </row>
        <row r="24">
          <cell r="F24">
            <v>0</v>
          </cell>
        </row>
        <row r="25">
          <cell r="U25">
            <v>68</v>
          </cell>
        </row>
        <row r="35">
          <cell r="F35">
            <v>728</v>
          </cell>
        </row>
        <row r="39">
          <cell r="F39">
            <v>23</v>
          </cell>
        </row>
        <row r="54">
          <cell r="F54">
            <v>0</v>
          </cell>
        </row>
        <row r="58">
          <cell r="F58">
            <v>48</v>
          </cell>
        </row>
      </sheetData>
      <sheetData sheetId="9" refreshError="1"/>
      <sheetData sheetId="10" refreshError="1"/>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1.xml"/><Relationship Id="rId4" Type="http://schemas.microsoft.com/office/2017/10/relationships/threadedComment" Target="../threadedComments/threadedComment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9765625" style="2" customWidth="1"/>
    <col min="3" max="3" width="9.26562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hidden="1" customWidth="1"/>
    <col min="17" max="17" width="3.59765625" style="2" hidden="1" customWidth="1"/>
    <col min="18" max="16384" width="10.265625" style="2" hidden="1"/>
  </cols>
  <sheetData>
    <row r="1" spans="3:11" ht="22.9">
      <c r="C1" s="1"/>
      <c r="D1" s="1"/>
      <c r="E1" s="1"/>
      <c r="F1" s="1"/>
      <c r="G1" s="1"/>
      <c r="H1" s="1"/>
    </row>
    <row r="2" spans="3:11" ht="28.9" thickBot="1">
      <c r="C2" s="3" t="s">
        <v>0</v>
      </c>
      <c r="D2" s="4"/>
      <c r="E2" s="4"/>
      <c r="F2" s="4"/>
      <c r="G2" s="4"/>
      <c r="H2" s="4"/>
      <c r="I2" s="4"/>
      <c r="J2" s="4"/>
      <c r="K2" s="4"/>
    </row>
    <row r="3" spans="3:11" ht="13.15"/>
    <row r="4" spans="3:11" ht="15.75">
      <c r="C4" s="5"/>
    </row>
    <row r="5" spans="3:11" ht="28.9">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45488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15" hidden="1"/>
    <row r="32" spans="3:11" ht="13.15" hidden="1"/>
    <row r="33" ht="13.15" hidden="1"/>
    <row r="34" ht="13.15" hidden="1"/>
    <row r="35" ht="13.15" hidden="1"/>
    <row r="36" ht="13.15" hidden="1"/>
    <row r="37" ht="13.1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683F-62EE-4A11-B19E-107D7F4BB5D4}">
  <dimension ref="A1:AH66"/>
  <sheetViews>
    <sheetView showGridLines="0" topLeftCell="A3" zoomScale="75" zoomScaleNormal="75" workbookViewId="0">
      <selection activeCell="V41" sqref="V41"/>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0.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0.5">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5">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0.5">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5">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0.5">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5">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0.5">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0.9"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0.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5">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50"/>
      <c r="AC37" s="89">
        <v>1486</v>
      </c>
      <c r="AD37" s="89">
        <v>1052</v>
      </c>
      <c r="AE37" s="70">
        <v>551</v>
      </c>
      <c r="AF37" s="78">
        <v>1584</v>
      </c>
      <c r="AH37" s="123"/>
    </row>
    <row r="38" spans="1:34" s="124" customFormat="1" ht="10.5">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'Jan-24'!S38+'Feb-24'!G38</f>
        <v>3805365</v>
      </c>
      <c r="T38" s="74">
        <f>'Jan-24'!T38+'Feb-24'!H38</f>
        <v>1178358</v>
      </c>
      <c r="U38" s="74">
        <f>'Jan-24'!U38+'Feb-24'!I38</f>
        <v>0</v>
      </c>
      <c r="V38" s="74">
        <f>'Jan-24'!V38+'Feb-24'!J38</f>
        <v>4016570</v>
      </c>
      <c r="W38" s="64"/>
      <c r="X38" s="120">
        <f>IFERROR(R38/S38-1,"n/a")</f>
        <v>0.31143582810058956</v>
      </c>
      <c r="Y38" s="120">
        <f>IFERROR(R38/T38-1,"n/a")</f>
        <v>3.2351237909022554</v>
      </c>
      <c r="Z38" s="120" t="str">
        <f>IFERROR(R38/U38-1,"n/a")</f>
        <v>n/a</v>
      </c>
      <c r="AA38" s="121">
        <f>IFERROR(R38/V38-1,"n/a")</f>
        <v>0.24247604299190595</v>
      </c>
      <c r="AB38" s="150"/>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5">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'Jan-24'!S40+'Feb-24'!G40</f>
        <v>547</v>
      </c>
      <c r="T40" s="74">
        <f>'Jan-24'!T40+'Feb-24'!H40</f>
        <v>202</v>
      </c>
      <c r="U40" s="74">
        <f>'Jan-24'!U40+'Feb-24'!I40</f>
        <v>51</v>
      </c>
      <c r="V40" s="74">
        <f>'Jan-24'!V40+'Feb-24'!J40</f>
        <v>579</v>
      </c>
      <c r="W40" s="64"/>
      <c r="X40" s="120">
        <f>IFERROR(R40/S40-1,"n/a")</f>
        <v>3.2906764168190161E-2</v>
      </c>
      <c r="Y40" s="120">
        <f>IFERROR(R40/T40-1,"n/a")</f>
        <v>1.7970297029702968</v>
      </c>
      <c r="Z40" s="120">
        <f>IFERROR(R40/U40-1,"n/a")</f>
        <v>10.078431372549019</v>
      </c>
      <c r="AA40" s="121">
        <f>IFERROR(R40/V40-1,"n/a")</f>
        <v>-2.4179620034542326E-2</v>
      </c>
      <c r="AB40" s="150"/>
      <c r="AC40" s="89">
        <v>563</v>
      </c>
      <c r="AD40" s="89">
        <v>226</v>
      </c>
      <c r="AE40" s="70">
        <v>66</v>
      </c>
      <c r="AF40" s="78">
        <v>573</v>
      </c>
      <c r="AH40" s="123"/>
    </row>
    <row r="41" spans="1:34" s="124" customFormat="1" ht="10.5">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'Jan-24'!S41+'Feb-24'!G41</f>
        <v>969375</v>
      </c>
      <c r="T41" s="74">
        <f>'Jan-24'!T41+'Feb-24'!H41</f>
        <v>300563</v>
      </c>
      <c r="U41" s="74">
        <f>'Jan-24'!U41+'Feb-24'!I41</f>
        <v>35519</v>
      </c>
      <c r="V41" s="74">
        <f>'Jan-24'!V41+'Feb-24'!J41</f>
        <v>1358707</v>
      </c>
      <c r="W41" s="64"/>
      <c r="X41" s="120">
        <f>IFERROR(R41/S41-1,"n/a")</f>
        <v>0.70436002578981305</v>
      </c>
      <c r="Y41" s="120">
        <f>IFERROR(R41/T41-1,"n/a")</f>
        <v>4.4968974890455575</v>
      </c>
      <c r="Z41" s="120">
        <f>IFERROR(R41/U41-1,"n/a")</f>
        <v>45.514935668233903</v>
      </c>
      <c r="AA41" s="121">
        <f>IFERROR(R41/V41-1,"n/a")</f>
        <v>0.21598254811375805</v>
      </c>
      <c r="AB41" s="150"/>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5">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50"/>
      <c r="AC43" s="89">
        <v>669</v>
      </c>
      <c r="AD43" s="89">
        <v>59</v>
      </c>
      <c r="AE43" s="70">
        <v>9</v>
      </c>
      <c r="AF43" s="78">
        <v>287</v>
      </c>
      <c r="AH43" s="123"/>
    </row>
    <row r="44" spans="1:34" s="124" customFormat="1" ht="10.5">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50"/>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5">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50"/>
      <c r="AC46" s="89">
        <v>1129</v>
      </c>
      <c r="AD46" s="89">
        <v>336</v>
      </c>
      <c r="AE46" s="84">
        <v>43</v>
      </c>
      <c r="AF46" s="78">
        <v>781</v>
      </c>
      <c r="AH46" s="123"/>
    </row>
    <row r="47" spans="1:34" s="124" customFormat="1" ht="10.5">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50"/>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9"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3530</v>
      </c>
      <c r="T51" s="75">
        <f t="shared" si="9"/>
        <v>1408</v>
      </c>
      <c r="U51" s="75">
        <f t="shared" si="9"/>
        <v>100</v>
      </c>
      <c r="V51" s="75">
        <f t="shared" si="9"/>
        <v>3081</v>
      </c>
      <c r="W51" s="66"/>
      <c r="X51" s="66">
        <f>IFERROR(R51/S51-1,"n/a")</f>
        <v>0.18470254957507093</v>
      </c>
      <c r="Y51" s="66">
        <f>IFERROR(R51/T51-1,"n/a")</f>
        <v>1.9701704545454546</v>
      </c>
      <c r="Z51" s="66">
        <f t="shared" ref="Z51:Z52" si="10">IFERROR(R51/U51-1,"n/a")</f>
        <v>40.82</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1.25"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8310099</v>
      </c>
      <c r="T52" s="76">
        <f t="shared" si="9"/>
        <v>1999170</v>
      </c>
      <c r="U52" s="76">
        <f t="shared" si="9"/>
        <v>43813</v>
      </c>
      <c r="V52" s="76">
        <f t="shared" si="9"/>
        <v>8388896</v>
      </c>
      <c r="W52" s="67"/>
      <c r="X52" s="67">
        <f>IFERROR(R52/S52-1,"n/a")</f>
        <v>0.46171688207324602</v>
      </c>
      <c r="Y52" s="118">
        <f>IFERROR(R52/T52-1,"n/a")</f>
        <v>5.0760275514338451</v>
      </c>
      <c r="Z52" s="118">
        <f t="shared" si="10"/>
        <v>276.24675324675326</v>
      </c>
      <c r="AA52" s="119">
        <f>IFERROR(R52/V52-1,"n/a")</f>
        <v>0.44798695799781041</v>
      </c>
      <c r="AB52" s="118"/>
      <c r="AC52" s="47">
        <f t="shared" si="11"/>
        <v>9237323</v>
      </c>
      <c r="AD52" s="47">
        <f t="shared" si="11"/>
        <v>2410085</v>
      </c>
      <c r="AE52" s="47">
        <f t="shared" si="11"/>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C35D8-483B-435B-93D5-429104F5F3BB}">
  <dimension ref="A1:AH66"/>
  <sheetViews>
    <sheetView showGridLines="0" zoomScale="75" zoomScaleNormal="75" workbookViewId="0">
      <selection activeCell="V37" sqref="V37:V50"/>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9"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0.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0.5">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5">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0.5">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5">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0.5">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5">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0.5">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5">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5">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0.9"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1.25"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0.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5">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50"/>
      <c r="AC37" s="89">
        <v>1486</v>
      </c>
      <c r="AD37" s="89">
        <v>1052</v>
      </c>
      <c r="AE37" s="70">
        <v>551</v>
      </c>
      <c r="AF37" s="78">
        <v>1584</v>
      </c>
      <c r="AH37" s="123"/>
    </row>
    <row r="38" spans="1:34" s="124" customFormat="1" ht="10.5">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'Dec-23'!P38+'Jan-24'!G38</f>
        <v>3355704</v>
      </c>
      <c r="T38" s="74">
        <f>'Dec-23'!Q38+'Jan-24'!H38</f>
        <v>958813</v>
      </c>
      <c r="U38" s="74">
        <f>'Dec-23'!R38+'Jan-24'!I38</f>
        <v>0</v>
      </c>
      <c r="V38" s="74">
        <f>'Dec-23'!S38+'Jan-24'!J38</f>
        <v>3586052</v>
      </c>
      <c r="W38" s="64"/>
      <c r="X38" s="120">
        <f>IFERROR(R38/S38-1,"n/a")</f>
        <v>0.28610777351041694</v>
      </c>
      <c r="Y38" s="120">
        <f>IFERROR(R38/T38-1,"n/a")</f>
        <v>3.5011874056776451</v>
      </c>
      <c r="Z38" s="120" t="str">
        <f>IFERROR(R38/U38-1,"n/a")</f>
        <v>n/a</v>
      </c>
      <c r="AA38" s="121">
        <f>IFERROR(R38/V38-1,"n/a")</f>
        <v>0.20349537597335443</v>
      </c>
      <c r="AB38" s="150"/>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5">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'Dec-23'!P40+'Jan-24'!G40</f>
        <v>541</v>
      </c>
      <c r="T40" s="74">
        <f>'Dec-23'!Q40+'Jan-24'!H40</f>
        <v>195</v>
      </c>
      <c r="U40" s="74">
        <f>'Dec-23'!R40+'Jan-24'!I40</f>
        <v>46</v>
      </c>
      <c r="V40" s="74">
        <f>'Dec-23'!S40+'Jan-24'!J40</f>
        <v>575</v>
      </c>
      <c r="W40" s="64"/>
      <c r="X40" s="120">
        <f>IFERROR(R40/S40-1,"n/a")</f>
        <v>2.9574861367837268E-2</v>
      </c>
      <c r="Y40" s="120">
        <f>IFERROR(R40/T40-1,"n/a")</f>
        <v>1.8564102564102565</v>
      </c>
      <c r="Z40" s="120">
        <f>IFERROR(R40/U40-1,"n/a")</f>
        <v>11.108695652173912</v>
      </c>
      <c r="AA40" s="121">
        <f>IFERROR(R40/V40-1,"n/a")</f>
        <v>-3.1304347826086931E-2</v>
      </c>
      <c r="AB40" s="150"/>
      <c r="AC40" s="89">
        <v>563</v>
      </c>
      <c r="AD40" s="89">
        <v>226</v>
      </c>
      <c r="AE40" s="70">
        <v>66</v>
      </c>
      <c r="AF40" s="78">
        <v>573</v>
      </c>
      <c r="AH40" s="123"/>
    </row>
    <row r="41" spans="1:34" s="124" customFormat="1" ht="10.5">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'Dec-23'!P41+'Jan-24'!G41</f>
        <v>945254</v>
      </c>
      <c r="T41" s="74">
        <f>'Dec-23'!Q41+'Jan-24'!H41</f>
        <v>294134</v>
      </c>
      <c r="U41" s="74">
        <f>'Dec-23'!R41+'Jan-24'!I41</f>
        <v>30850</v>
      </c>
      <c r="V41" s="74">
        <f>'Dec-23'!S41+'Jan-24'!J41</f>
        <v>1341300</v>
      </c>
      <c r="W41" s="64"/>
      <c r="X41" s="120">
        <f>IFERROR(R41/S41-1,"n/a")</f>
        <v>0.71495069050223536</v>
      </c>
      <c r="Y41" s="120">
        <f>IFERROR(R41/T41-1,"n/a")</f>
        <v>4.5113111710988871</v>
      </c>
      <c r="Z41" s="120">
        <f>IFERROR(R41/U41-1,"n/a")</f>
        <v>51.546645056726092</v>
      </c>
      <c r="AA41" s="121">
        <f>IFERROR(R41/V41-1,"n/a")</f>
        <v>0.20857675389547459</v>
      </c>
      <c r="AB41" s="150"/>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5">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50"/>
      <c r="AC43" s="89">
        <v>669</v>
      </c>
      <c r="AD43" s="89">
        <v>59</v>
      </c>
      <c r="AE43" s="70">
        <v>9</v>
      </c>
      <c r="AF43" s="78">
        <v>287</v>
      </c>
      <c r="AH43" s="123"/>
    </row>
    <row r="44" spans="1:34" s="124" customFormat="1" ht="10.5">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50"/>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5">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'Dec-23'!P46+'Jan-24'!G46</f>
        <v>944</v>
      </c>
      <c r="T46" s="74">
        <f>'Dec-23'!Q46+'Jan-24'!H46</f>
        <v>299</v>
      </c>
      <c r="U46" s="74">
        <f>'Dec-23'!R46+'Jan-24'!I46</f>
        <v>0</v>
      </c>
      <c r="V46" s="74">
        <f>'Dec-23'!S46+'Jan-24'!J46</f>
        <v>757</v>
      </c>
      <c r="W46" s="64"/>
      <c r="X46" s="120">
        <f>IFERROR(R46/S46-1,"n/a")</f>
        <v>0.38347457627118642</v>
      </c>
      <c r="Y46" s="120">
        <f>IFERROR(R46/T46-1,"n/a")</f>
        <v>3.367892976588629</v>
      </c>
      <c r="Z46" s="120" t="str">
        <f>IFERROR(R46/U46-1,"n/a")</f>
        <v>n/a</v>
      </c>
      <c r="AA46" s="121">
        <f>IFERROR(R46/V46-1,"n/a")</f>
        <v>0.72523117569352702</v>
      </c>
      <c r="AB46" s="150"/>
      <c r="AC46" s="89">
        <v>1129</v>
      </c>
      <c r="AD46" s="89">
        <v>336</v>
      </c>
      <c r="AE46" s="84">
        <v>43</v>
      </c>
      <c r="AF46" s="78">
        <v>781</v>
      </c>
      <c r="AH46" s="123"/>
    </row>
    <row r="47" spans="1:34" s="124" customFormat="1" ht="10.5">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'Dec-23'!P47+'Jan-24'!G47</f>
        <v>2381593</v>
      </c>
      <c r="T47" s="74">
        <f>'Dec-23'!Q47+'Jan-24'!H47</f>
        <v>486937</v>
      </c>
      <c r="U47" s="74">
        <f>'Dec-23'!R47+'Jan-24'!I47</f>
        <v>0</v>
      </c>
      <c r="V47" s="74">
        <f>'Dec-23'!S47+'Jan-24'!J47</f>
        <v>2366036</v>
      </c>
      <c r="W47" s="64"/>
      <c r="X47" s="120">
        <f>IFERROR(R47/S47-1,"n/a")</f>
        <v>0.64261357839059818</v>
      </c>
      <c r="Y47" s="120">
        <f>IFERROR(R47/T47-1,"n/a")</f>
        <v>7.0339694868124631</v>
      </c>
      <c r="Z47" s="120" t="str">
        <f>IFERROR(R47/U47-1,"n/a")</f>
        <v>n/a</v>
      </c>
      <c r="AA47" s="121">
        <f>IFERROR(R47/V47-1,"n/a")</f>
        <v>0.65341398017612584</v>
      </c>
      <c r="AB47" s="150"/>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5">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5">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9"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3288</v>
      </c>
      <c r="T51" s="75">
        <f t="shared" si="14"/>
        <v>1223</v>
      </c>
      <c r="U51" s="75">
        <f t="shared" si="14"/>
        <v>95</v>
      </c>
      <c r="V51" s="75">
        <f t="shared" si="14"/>
        <v>2888</v>
      </c>
      <c r="W51" s="66"/>
      <c r="X51" s="66">
        <f>IFERROR(R51/S51-1,"n/a")</f>
        <v>0.17639902676399033</v>
      </c>
      <c r="Y51" s="66">
        <f>IFERROR(R51/T51-1,"n/a")</f>
        <v>2.1627146361406377</v>
      </c>
      <c r="Z51" s="66">
        <f t="shared" ref="Z51:Z52" si="15">IFERROR(R51/U51-1,"n/a")</f>
        <v>39.715789473684211</v>
      </c>
      <c r="AA51" s="62">
        <f>IFERROR(R51/V51-1,"n/a")</f>
        <v>0.33933518005540164</v>
      </c>
      <c r="AB51" s="66"/>
      <c r="AC51" s="46">
        <f t="shared" ref="AC51:AE52" si="16">AC37+AC40+AC43+AC46+AC49</f>
        <v>3856</v>
      </c>
      <c r="AD51" s="46">
        <f t="shared" si="16"/>
        <v>1673</v>
      </c>
      <c r="AE51" s="46">
        <f t="shared" si="16"/>
        <v>669</v>
      </c>
      <c r="AF51" s="80">
        <f>AF37+AF40+AF43+AF46+AF49</f>
        <v>3241</v>
      </c>
      <c r="AH51" s="123"/>
    </row>
    <row r="52" spans="3:34" s="124" customFormat="1" ht="11.25"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7586458</v>
      </c>
      <c r="T52" s="76">
        <f t="shared" si="14"/>
        <v>1758239</v>
      </c>
      <c r="U52" s="76">
        <f t="shared" si="14"/>
        <v>39144</v>
      </c>
      <c r="V52" s="76">
        <f t="shared" si="14"/>
        <v>7893905</v>
      </c>
      <c r="W52" s="67"/>
      <c r="X52" s="67">
        <f>IFERROR(R52/S52-1,"n/a")</f>
        <v>0.46933443775738293</v>
      </c>
      <c r="Y52" s="118">
        <f>IFERROR(R52/T52-1,"n/a")</f>
        <v>5.3398912207043523</v>
      </c>
      <c r="Z52" s="118">
        <f t="shared" si="15"/>
        <v>283.77018189249947</v>
      </c>
      <c r="AA52" s="119">
        <f>IFERROR(R52/V52-1,"n/a")</f>
        <v>0.41210769574754202</v>
      </c>
      <c r="AB52" s="118"/>
      <c r="AC52" s="47">
        <f t="shared" si="16"/>
        <v>9237323</v>
      </c>
      <c r="AD52" s="47">
        <f t="shared" si="16"/>
        <v>2410085</v>
      </c>
      <c r="AE52" s="47">
        <f t="shared" si="16"/>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0E97-CD77-46D6-867E-9BA1FB30EB35}">
  <dimension ref="A1:AC66"/>
  <sheetViews>
    <sheetView showGridLines="0" topLeftCell="A17" zoomScaleNormal="100" workbookViewId="0">
      <selection activeCell="O37" sqref="O37"/>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5.75">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0.5">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5">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0.5">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5">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0.5">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5">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0.5">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0.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0.9"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5">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5">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5">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5">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9"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2566-5A57-4807-8BB9-3113484102BE}">
  <dimension ref="A1:AC66"/>
  <sheetViews>
    <sheetView showGridLines="0" topLeftCell="A14" zoomScaleNormal="100" workbookViewId="0">
      <selection activeCell="O37" sqref="O37"/>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5.75">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5">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0.5">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0.5">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0.5">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0.5">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0.5">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0.5">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0.5">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0.5">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0.5">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0.9"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5">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5">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5">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5">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9"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38A6-CE2A-402A-800B-FA87C6295727}">
  <dimension ref="A1:AC66"/>
  <sheetViews>
    <sheetView showGridLines="0" zoomScaleNormal="100" workbookViewId="0"/>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5">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5">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5">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5">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5">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5">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5">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5">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5">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0.9"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5">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5">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5">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5">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5">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9"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F780-8D0C-41DA-80F9-409B6E54C6D0}">
  <dimension ref="A1:AC66"/>
  <sheetViews>
    <sheetView showGridLines="0" zoomScaleNormal="100" workbookViewId="0">
      <selection activeCell="O23" sqref="O23"/>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5.75">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5">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5">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5">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5">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5">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5">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5">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5">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5">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0.9"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5">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5">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5">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5">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5">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9"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5341-DE16-44D4-9149-9A8CC7634D40}">
  <dimension ref="A1:AC66"/>
  <sheetViews>
    <sheetView showGridLines="0" zoomScaleNormal="100" workbookViewId="0">
      <selection activeCell="O24" sqref="O24"/>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5.75">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5">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5">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5">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5">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5">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5">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5">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5">
      <c r="A24" s="123"/>
      <c r="B24" s="128"/>
      <c r="C24" s="31" t="s">
        <v>112</v>
      </c>
      <c r="D24" s="26"/>
      <c r="E24" s="32"/>
      <c r="F24" s="72"/>
      <c r="G24" s="72"/>
      <c r="H24" s="72"/>
      <c r="I24" s="72"/>
      <c r="J24" s="72"/>
      <c r="K24" s="64"/>
      <c r="L24" s="64"/>
      <c r="M24" s="64"/>
      <c r="N24" s="60"/>
      <c r="O24" s="87">
        <f>O23-'[3]Aug-23'!$O$23</f>
        <v>-19798</v>
      </c>
      <c r="P24" s="87"/>
      <c r="Q24" s="87"/>
      <c r="R24" s="87"/>
      <c r="S24" s="87"/>
      <c r="T24" s="64"/>
      <c r="U24" s="64"/>
      <c r="V24" s="64"/>
      <c r="W24" s="60"/>
      <c r="X24" s="43"/>
      <c r="Y24" s="43"/>
      <c r="Z24" s="43"/>
      <c r="AA24" s="137"/>
      <c r="AB24" s="123"/>
      <c r="AC24" s="123"/>
    </row>
    <row r="25" spans="1:29" s="124" customFormat="1" ht="10.5">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5">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0.9"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5">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5">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5">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5">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5">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9"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39B9B-3132-432B-B3EB-3E34B53AD0F2}">
  <dimension ref="A1:AC66"/>
  <sheetViews>
    <sheetView showGridLines="0" topLeftCell="A15" zoomScaleNormal="100" workbookViewId="0">
      <selection activeCell="O24" sqref="O24"/>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5.75">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5">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5">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5">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5">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5">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5">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5">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5">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5">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0.9"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5">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5">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5">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5">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5">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9"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customFormat="1" ht="15" customHeight="1"/>
    <row r="66" customFormat="1"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6"/>
  <sheetViews>
    <sheetView showGridLines="0" topLeftCell="A7" zoomScaleNormal="100" workbookViewId="0">
      <selection activeCell="F13" sqref="F13:J26"/>
    </sheetView>
  </sheetViews>
  <sheetFormatPr defaultColWidth="0" defaultRowHeight="15" customHeight="1" zeroHeight="1"/>
  <cols>
    <col min="1" max="2" width="4.1328125" customWidth="1"/>
    <col min="3" max="3" width="3.73046875" customWidth="1"/>
    <col min="4" max="4" width="8.86328125" customWidth="1"/>
    <col min="5" max="5" width="13" customWidth="1"/>
    <col min="6" max="6" width="11.1328125" bestFit="1" customWidth="1"/>
    <col min="7" max="7" width="10.265625" bestFit="1" customWidth="1"/>
    <col min="8" max="9" width="8.86328125" customWidth="1"/>
    <col min="10" max="10" width="10.265625" bestFit="1" customWidth="1"/>
    <col min="11" max="11" width="8" customWidth="1"/>
    <col min="12" max="12" width="8.86328125" bestFit="1" customWidth="1"/>
    <col min="13" max="14" width="8" customWidth="1"/>
    <col min="15" max="15" width="12" bestFit="1" customWidth="1"/>
    <col min="16" max="16" width="11.59765625" bestFit="1" customWidth="1"/>
    <col min="17" max="17" width="10.3984375" bestFit="1" customWidth="1"/>
    <col min="18" max="18" width="11.59765625" bestFit="1" customWidth="1"/>
    <col min="19" max="19" width="11.73046875" bestFit="1" customWidth="1"/>
    <col min="20" max="20" width="9.1328125" bestFit="1" customWidth="1"/>
    <col min="21" max="21" width="8.86328125" bestFit="1" customWidth="1"/>
    <col min="22" max="22" width="9" bestFit="1" customWidth="1"/>
    <col min="23" max="23" width="7.73046875" customWidth="1"/>
    <col min="24" max="24" width="13.3984375" bestFit="1" customWidth="1"/>
    <col min="25" max="25" width="13.265625" bestFit="1" customWidth="1"/>
    <col min="26" max="26" width="12.86328125" bestFit="1" customWidth="1"/>
    <col min="27" max="27" width="15.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5.75">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5">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0.5">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5">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5">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5">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5">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5">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5">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5">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5">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5">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5">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5">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5">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5">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5">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5">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0.9"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1.25"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9"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5">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5">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5">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5">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0.5">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25">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5">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5">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5">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5">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5">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5">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5">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5">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5">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5">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5">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5">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5">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5">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9"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25"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9" thickTop="1">
      <c r="AC53" s="123"/>
    </row>
    <row r="54" spans="3:29" s="124" customFormat="1" ht="10.5">
      <c r="P54" s="132"/>
      <c r="Q54" s="132"/>
      <c r="R54" s="132"/>
      <c r="S54" s="132"/>
      <c r="AC54" s="123"/>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66"/>
  <sheetViews>
    <sheetView showGridLines="0" zoomScaleNormal="100" workbookViewId="0"/>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6" width="10.265625" bestFit="1" customWidth="1"/>
    <col min="7" max="7" width="9.3984375" bestFit="1" customWidth="1"/>
    <col min="8" max="9" width="8.86328125" customWidth="1"/>
    <col min="10" max="10" width="9.3984375" bestFit="1" customWidth="1"/>
    <col min="11" max="11" width="8" customWidth="1"/>
    <col min="12" max="12" width="8.86328125" bestFit="1" customWidth="1"/>
    <col min="13" max="14" width="8" customWidth="1"/>
    <col min="15" max="18" width="10.3984375" bestFit="1" customWidth="1"/>
    <col min="19" max="19" width="11" bestFit="1" customWidth="1"/>
    <col min="20" max="20" width="9.1328125" bestFit="1" customWidth="1"/>
    <col min="21" max="21" width="8.86328125" bestFit="1" customWidth="1"/>
    <col min="22" max="22" width="9" bestFit="1" customWidth="1"/>
    <col min="23" max="23" width="7.73046875" customWidth="1"/>
    <col min="24" max="24" width="12.3984375" bestFit="1" customWidth="1"/>
    <col min="25" max="26" width="12" bestFit="1" customWidth="1"/>
    <col min="27" max="27" width="12.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5.75">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25">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25">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25">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25">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25">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25">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25">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25">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25">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25">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25">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25">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25">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25">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25">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25">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ht="14.65"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ht="14.6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25">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25">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25">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25">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ht="14.25">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25">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25">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25">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25">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25">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25">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25">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25">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25">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25">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25">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25">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25">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25">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ht="14.65"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ht="14.65" thickTop="1">
      <c r="AC53" s="9"/>
    </row>
    <row r="54" spans="3:29" ht="14.25">
      <c r="P54" s="111"/>
      <c r="Q54" s="111"/>
      <c r="R54" s="111"/>
      <c r="S54" s="111"/>
      <c r="AC54" s="9"/>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9765625" style="2" customWidth="1"/>
    <col min="3" max="3" width="20.7304687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customWidth="1"/>
    <col min="17" max="17" width="3.59765625" style="2" customWidth="1"/>
    <col min="18" max="23" width="10.265625" style="2" customWidth="1"/>
    <col min="24" max="33" width="10.265625" style="2" hidden="1" customWidth="1"/>
    <col min="34" max="34" width="4.73046875" style="2" hidden="1" customWidth="1"/>
    <col min="35" max="16384" width="10.265625" style="2" hidden="1"/>
  </cols>
  <sheetData>
    <row r="1" spans="2:34" ht="22.9">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9"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5.75">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1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1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5.75">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15">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15" hidden="1"/>
    <row r="33" ht="13.15" hidden="1"/>
    <row r="34" ht="13.15" hidden="1"/>
    <row r="35" ht="13.15" hidden="1"/>
    <row r="36" ht="13.15" hidden="1"/>
    <row r="37" ht="13.15" hidden="1"/>
    <row r="38" ht="13.1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6"/>
  <sheetViews>
    <sheetView showGridLines="0" zoomScaleNormal="100" workbookViewId="0"/>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6" width="9.1328125" bestFit="1" customWidth="1"/>
    <col min="7" max="7" width="9.3984375" bestFit="1" customWidth="1"/>
    <col min="8" max="9" width="8.86328125" customWidth="1"/>
    <col min="10" max="10" width="9.3984375" bestFit="1" customWidth="1"/>
    <col min="11" max="11" width="8" customWidth="1"/>
    <col min="12" max="12" width="8.86328125" bestFit="1" customWidth="1"/>
    <col min="13" max="14" width="8" customWidth="1"/>
    <col min="15" max="15" width="11" bestFit="1" customWidth="1"/>
    <col min="16" max="18" width="10.3984375" bestFit="1" customWidth="1"/>
    <col min="19" max="19" width="11" bestFit="1" customWidth="1"/>
    <col min="20" max="20" width="9.1328125" bestFit="1" customWidth="1"/>
    <col min="21" max="21" width="8.86328125" bestFit="1" customWidth="1"/>
    <col min="22" max="22" width="9" bestFit="1" customWidth="1"/>
    <col min="23" max="23" width="7.73046875" customWidth="1"/>
    <col min="24" max="24" width="12.3984375" bestFit="1" customWidth="1"/>
    <col min="25" max="26" width="12" bestFit="1" customWidth="1"/>
    <col min="27" max="27" width="12.3984375" bestFit="1" customWidth="1"/>
    <col min="28" max="28" width="11.265625" customWidth="1"/>
    <col min="29" max="29" width="3.3984375" customWidth="1"/>
    <col min="30" max="16384" width="8.86328125" hidden="1"/>
  </cols>
  <sheetData>
    <row r="1" spans="1:29" ht="14.25">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5.75">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25">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25">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25">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25">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25">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25">
      <c r="A16" s="9"/>
      <c r="B16" s="12"/>
      <c r="C16" s="33"/>
      <c r="D16" s="26" t="s">
        <v>5</v>
      </c>
      <c r="E16" s="32"/>
      <c r="F16" s="74">
        <v>46</v>
      </c>
      <c r="G16" s="71">
        <v>56</v>
      </c>
      <c r="H16" s="71">
        <f>'[4]Cruise KPI 2019&amp;2023Regional-BD'!$G$13</f>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25">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25">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25">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25">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25">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25">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25">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25">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25">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25">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ht="14.65"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ht="14.65"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25">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25">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25">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25">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ht="14.25">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25">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25">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25">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25">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25">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25">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25">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25">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25">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25">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25">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25">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25">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25">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25">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25">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ht="14.65"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ht="14.65" thickTop="1">
      <c r="AC53" s="9"/>
    </row>
    <row r="54" spans="3:29" ht="14.25">
      <c r="P54" s="111"/>
      <c r="Q54" s="111"/>
      <c r="R54" s="111"/>
      <c r="S54" s="111"/>
      <c r="AC54" s="9"/>
    </row>
    <row r="55" spans="3:29" ht="14.25">
      <c r="P55" s="111"/>
      <c r="Q55" s="111"/>
      <c r="R55" s="111"/>
      <c r="S55" s="111"/>
      <c r="AC55" s="9"/>
    </row>
    <row r="56" spans="3:29" ht="14.25">
      <c r="P56" s="111"/>
      <c r="Q56" s="111"/>
      <c r="R56" s="111"/>
      <c r="S56" s="111"/>
      <c r="AC56" s="9"/>
    </row>
    <row r="57" spans="3:29" ht="14.25">
      <c r="P57" s="111"/>
      <c r="Q57" s="111"/>
      <c r="R57" s="111"/>
      <c r="S57" s="111"/>
      <c r="AC57" s="9"/>
    </row>
    <row r="58" spans="3:29" ht="14.25">
      <c r="AC58" s="9"/>
    </row>
    <row r="59" spans="3:29" ht="14.25">
      <c r="AC59" s="9"/>
    </row>
    <row r="60" spans="3:29" ht="14.25">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66"/>
  <sheetViews>
    <sheetView showGridLines="0" topLeftCell="A19" zoomScaleNormal="100" workbookViewId="0">
      <selection activeCell="G22" sqref="G22"/>
    </sheetView>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10" width="8.86328125" customWidth="1"/>
    <col min="11" max="11" width="8" customWidth="1"/>
    <col min="12" max="12" width="8.86328125" bestFit="1" customWidth="1"/>
    <col min="13" max="14" width="8" customWidth="1"/>
    <col min="15" max="19" width="10.3984375" bestFit="1" customWidth="1"/>
    <col min="20" max="20" width="8.265625" bestFit="1" customWidth="1"/>
    <col min="21" max="21" width="8.86328125" bestFit="1" customWidth="1"/>
    <col min="22" max="22" width="9" bestFit="1" customWidth="1"/>
    <col min="23" max="23" width="7.73046875" customWidth="1"/>
    <col min="24" max="26" width="10.3984375" bestFit="1" customWidth="1"/>
    <col min="27" max="27" width="11.265625" bestFit="1" customWidth="1"/>
    <col min="28" max="28" width="3.3984375" customWidth="1"/>
    <col min="29" max="16384" width="8.86328125" hidden="1"/>
  </cols>
  <sheetData>
    <row r="1" spans="1:28" ht="14.25">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25">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25">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25">
      <c r="A13" s="9"/>
      <c r="B13" s="12"/>
      <c r="C13" s="33"/>
      <c r="D13" s="26" t="s">
        <v>5</v>
      </c>
      <c r="E13" s="32"/>
      <c r="F13" s="73">
        <f>'[4]Regional BD'!$EF$36</f>
        <v>181</v>
      </c>
      <c r="G13" s="71">
        <f>'[4]Regional BD'!$DS$36</f>
        <v>204</v>
      </c>
      <c r="H13" s="71">
        <f>'[4]Regional BD'!$DF$36</f>
        <v>0</v>
      </c>
      <c r="I13" s="71">
        <f>'[4]Regional BD'!$CS$36</f>
        <v>147</v>
      </c>
      <c r="J13" s="71">
        <f>'[4]Regional BD'!$CF$36</f>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25">
      <c r="A14" s="9"/>
      <c r="B14" s="12"/>
      <c r="C14" s="33"/>
      <c r="D14" s="26" t="s">
        <v>11</v>
      </c>
      <c r="E14" s="32"/>
      <c r="F14" s="73">
        <f>'[4]Regional BD'!$EF$41</f>
        <v>565574</v>
      </c>
      <c r="G14" s="71">
        <f>'[4]Regional BD'!$DS$41</f>
        <v>344501</v>
      </c>
      <c r="H14" s="71">
        <f>'[4]Regional BD'!$DF$41</f>
        <v>0</v>
      </c>
      <c r="I14" s="71">
        <f>'[4]Regional BD'!$CS$41</f>
        <v>196286</v>
      </c>
      <c r="J14" s="71">
        <f>'[4]Regional BD'!$CF$41</f>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25">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25">
      <c r="A16" s="9"/>
      <c r="B16" s="12"/>
      <c r="C16" s="33"/>
      <c r="D16" s="26" t="s">
        <v>5</v>
      </c>
      <c r="E16" s="32"/>
      <c r="F16" s="74">
        <f>'[4]Cruise KPI 2019&amp;2023Regional-BD'!$M$13</f>
        <v>16</v>
      </c>
      <c r="G16" s="71">
        <f>'[4]Cruise KPI 2019&amp;2023Regional-BD'!$J$13</f>
        <v>26</v>
      </c>
      <c r="H16" s="71">
        <f>'[4]Cruise KPI 2019&amp;2023Regional-BD'!$G$13</f>
        <v>5</v>
      </c>
      <c r="I16" s="71">
        <f>'[4]Regional BD'!$CS$69</f>
        <v>1</v>
      </c>
      <c r="J16" s="71">
        <f>'[4]Cruise KPI 2019&amp;2023Regional-BD'!$D$13</f>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25">
      <c r="A17" s="9"/>
      <c r="B17" s="12"/>
      <c r="C17" s="33"/>
      <c r="D17" s="26" t="s">
        <v>11</v>
      </c>
      <c r="E17" s="32"/>
      <c r="F17" s="74">
        <f>'[4]Cruise KPI 2019&amp;2023Regional-BD'!$N$13</f>
        <v>43135</v>
      </c>
      <c r="G17" s="71">
        <f>'[4]Cruise KPI 2019&amp;2023Regional-BD'!$K$13</f>
        <v>28377</v>
      </c>
      <c r="H17" s="71">
        <f>'[4]Cruise KPI 2019&amp;2023Regional-BD'!$H$13</f>
        <v>4146</v>
      </c>
      <c r="I17" s="71">
        <f>'[4]Regional BD'!$CS$74</f>
        <v>565</v>
      </c>
      <c r="J17" s="71">
        <f>'[4]Cruise KPI 2019&amp;2023Regional-BD'!$E$13</f>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25">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25">
      <c r="A19" s="9"/>
      <c r="B19" s="12"/>
      <c r="C19" s="33"/>
      <c r="D19" s="26" t="s">
        <v>5</v>
      </c>
      <c r="E19" s="32"/>
      <c r="F19" s="73">
        <f>'[4]Cruise KPI 2019&amp;2023Regional-BD'!$M$19</f>
        <v>17</v>
      </c>
      <c r="G19" s="71">
        <f>'[4]Cruise KPI 2019&amp;2023Regional-BD'!$J$19</f>
        <v>6</v>
      </c>
      <c r="H19" s="71">
        <f>'[4]Cruise KPI 2019&amp;2023Regional-BD'!$G$19</f>
        <v>0</v>
      </c>
      <c r="I19" s="71">
        <f>'[4]Regional BD'!$CS$157</f>
        <v>2</v>
      </c>
      <c r="J19" s="71">
        <f>'[4]Cruise KPI 2019&amp;2023Regional-BD'!$D$19</f>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25">
      <c r="A20" s="9"/>
      <c r="B20" s="12"/>
      <c r="C20" s="33"/>
      <c r="D20" s="26" t="s">
        <v>11</v>
      </c>
      <c r="E20" s="32"/>
      <c r="F20" s="73">
        <f>'[4]Cruise KPI 2019&amp;2023Regional-BD'!$N$19+'[4]Ferry KPI'!$N$11</f>
        <v>14734</v>
      </c>
      <c r="G20" s="71">
        <f>'[4]Cruise KPI 2019&amp;2023Regional-BD'!$K$19</f>
        <v>595</v>
      </c>
      <c r="H20" s="71">
        <f>'[4]Cruise KPI 2019&amp;2023Regional-BD'!$H$19+'[4]Ferry KPI'!$H$11</f>
        <v>0</v>
      </c>
      <c r="I20" s="71">
        <f>'[4]Regional BD'!$CS$162+'[4]Ferry Summary'!$U$25</f>
        <v>887</v>
      </c>
      <c r="J20" s="71">
        <f>'[4]Cruise KPI 2019&amp;2023Regional-BD'!$E$19+'[4]Ferry KPI'!$E$11</f>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25">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25">
      <c r="A22" s="9"/>
      <c r="B22" s="12"/>
      <c r="C22" s="33"/>
      <c r="D22" s="26" t="s">
        <v>5</v>
      </c>
      <c r="E22" s="34"/>
      <c r="F22" s="74">
        <f>'[4]Cruise KPI 2019&amp;2023Regional-BD'!$M$23</f>
        <v>108</v>
      </c>
      <c r="G22" s="71">
        <f>'[4]Cruise KPI 2019&amp;2023Regional-BD'!$J$23</f>
        <v>24</v>
      </c>
      <c r="H22" s="71">
        <f>'[4]Regional BD'!$DF$212</f>
        <v>0</v>
      </c>
      <c r="I22" s="71">
        <f>'[4]Regional BD'!$CS$212</f>
        <v>10</v>
      </c>
      <c r="J22" s="71">
        <f>'[4]Regional BD'!$CF$212</f>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25">
      <c r="A23" s="9"/>
      <c r="B23" s="12"/>
      <c r="C23" s="33"/>
      <c r="D23" s="26" t="s">
        <v>11</v>
      </c>
      <c r="E23" s="32"/>
      <c r="F23" s="73">
        <f>'[4]Cruise KPI 2019&amp;2023Regional-BD'!$N$23</f>
        <v>297870</v>
      </c>
      <c r="G23" s="71">
        <f>'[4]Cruise KPI 2019&amp;2023Regional-BD'!$K$23</f>
        <v>32594</v>
      </c>
      <c r="H23" s="71">
        <f>'[4]Regional BD'!$DF$217</f>
        <v>0</v>
      </c>
      <c r="I23" s="71">
        <f>'[4]Regional BD'!$CS$217</f>
        <v>28535</v>
      </c>
      <c r="J23" s="71">
        <f>'[4]Regional BD'!$CF$217</f>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25">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25">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25">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ht="14.65"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ht="14.65"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25">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25">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25">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25">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ht="14.25">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25">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25">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25">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25">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25">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25">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25">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25">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25">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25">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25">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25">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25">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25">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25">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f>SUM('[4]Regional BD'!$DQ$366:$DS$366,'[4]Regional BD'!$DG$366:$DO$366)</f>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25">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f>SUM('[4]Regional BD'!$DQ$371:$DS$371,'[4]Regional BD'!$DG$371:$DO$371)</f>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ht="14.65"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ht="14.65" thickTop="1">
      <c r="AB53" s="9"/>
    </row>
    <row r="54" spans="3:28" ht="14.25">
      <c r="P54" s="111"/>
      <c r="Q54" s="111"/>
      <c r="R54" s="111"/>
      <c r="S54" s="111"/>
      <c r="AB54" s="9"/>
    </row>
    <row r="55" spans="3:28" ht="14.25">
      <c r="P55" s="111"/>
      <c r="Q55" s="111"/>
      <c r="R55" s="111"/>
      <c r="S55" s="111"/>
      <c r="AB55" s="9"/>
    </row>
    <row r="56" spans="3:28" ht="14.25" hidden="1">
      <c r="P56" s="111"/>
      <c r="Q56" s="111"/>
      <c r="R56" s="111"/>
      <c r="S56" s="111"/>
      <c r="AB56" s="9"/>
    </row>
    <row r="57" spans="3:28" ht="14.25" hidden="1">
      <c r="P57" s="111"/>
      <c r="Q57" s="111"/>
      <c r="R57" s="111"/>
      <c r="S57" s="111"/>
      <c r="AB57" s="9"/>
    </row>
    <row r="58" spans="3:28" ht="14.25" hidden="1">
      <c r="AB58" s="9"/>
    </row>
    <row r="59" spans="3:28" ht="14.25" hidden="1">
      <c r="AB59" s="9"/>
    </row>
    <row r="60" spans="3:28" ht="14.25" hidden="1">
      <c r="AB60" s="9"/>
    </row>
    <row r="61" spans="3:28" ht="15" customHeight="1"/>
    <row r="62" spans="3:28" ht="15" customHeight="1"/>
    <row r="63" spans="3:28" ht="15" customHeight="1"/>
    <row r="64" spans="3:28" ht="15" customHeight="1"/>
    <row r="65" customFormat="1" ht="15" customHeight="1"/>
    <row r="66" customFormat="1"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6"/>
  <sheetViews>
    <sheetView showGridLines="0" topLeftCell="A32" workbookViewId="0">
      <selection activeCell="G55" sqref="G55"/>
    </sheetView>
  </sheetViews>
  <sheetFormatPr defaultColWidth="0" defaultRowHeight="15" customHeight="1" zeroHeight="1"/>
  <cols>
    <col min="1" max="2" width="4.1328125" customWidth="1"/>
    <col min="3" max="3" width="3.73046875" customWidth="1"/>
    <col min="4" max="4" width="8.86328125" customWidth="1"/>
    <col min="5" max="5" width="10.73046875" bestFit="1" customWidth="1"/>
    <col min="6" max="10" width="8.86328125" customWidth="1"/>
    <col min="11" max="14" width="8" customWidth="1"/>
    <col min="15" max="19" width="10.3984375" bestFit="1" customWidth="1"/>
    <col min="20" max="21" width="8.265625" bestFit="1" customWidth="1"/>
    <col min="22" max="22" width="9" bestFit="1" customWidth="1"/>
    <col min="23" max="23" width="7.73046875" customWidth="1"/>
    <col min="24" max="26" width="10.3984375" bestFit="1" customWidth="1"/>
    <col min="27" max="27" width="11.265625" bestFit="1" customWidth="1"/>
    <col min="28" max="28" width="3.3984375" customWidth="1"/>
    <col min="29" max="16384" width="8.86328125" hidden="1"/>
  </cols>
  <sheetData>
    <row r="1" spans="1:28" ht="14.25">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5.75">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25">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2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25">
      <c r="A13" s="9"/>
      <c r="B13" s="12"/>
      <c r="C13" s="33"/>
      <c r="D13" s="26" t="s">
        <v>5</v>
      </c>
      <c r="E13" s="32"/>
      <c r="F13" s="73">
        <f>'[4]Cruise Summary Data Entry'!$CG$105</f>
        <v>57</v>
      </c>
      <c r="G13" s="71">
        <f>'[4]Cruise Summary Data Entry'!$AL$105</f>
        <v>74</v>
      </c>
      <c r="H13" s="71">
        <f>'[4]Cruise Summary Data Entry'!$V$105</f>
        <v>0</v>
      </c>
      <c r="I13" s="71">
        <f>'[4]Cruise Summary Data Entry'!$BR$105</f>
        <v>29</v>
      </c>
      <c r="J13" s="71">
        <f>'[4]Cruise Summary Data Entry'!$F$105</f>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25">
      <c r="A14" s="9"/>
      <c r="B14" s="12"/>
      <c r="C14" s="33"/>
      <c r="D14" s="26" t="s">
        <v>11</v>
      </c>
      <c r="E14" s="32"/>
      <c r="F14" s="73">
        <f>'[4]Cruise Summary Data Entry'!$CG$110</f>
        <v>109432</v>
      </c>
      <c r="G14" s="71">
        <f>'[4]Cruise Summary Data Entry'!$AL$110</f>
        <v>60824</v>
      </c>
      <c r="H14" s="71">
        <f>'[4]Cruise Summary Data Entry'!$V$110</f>
        <v>0</v>
      </c>
      <c r="I14" s="71">
        <f>'[4]Cruise Summary Data Entry'!$BR$110</f>
        <v>48626</v>
      </c>
      <c r="J14" s="71">
        <f>'[4]Cruise Summary Data Entry'!$F$110</f>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2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25">
      <c r="A16" s="9"/>
      <c r="B16" s="12"/>
      <c r="C16" s="33"/>
      <c r="D16" s="26" t="s">
        <v>5</v>
      </c>
      <c r="E16" s="32"/>
      <c r="F16" s="74">
        <f>'[4]Cruise Summary Data Entry'!$CG$6+'[4]Cruise Summary Data Entry'!$CG$17</f>
        <v>37</v>
      </c>
      <c r="G16" s="71">
        <f>'[4]Cruise Summary Data Entry'!$AL$6+'[4]Cruise Summary Data Entry'!$AL$17</f>
        <v>24</v>
      </c>
      <c r="H16" s="71">
        <f>'[4]Cruise Summary Data Entry'!$V$6+'[4]Cruise Summary Data Entry'!$V$17</f>
        <v>0</v>
      </c>
      <c r="I16" s="71">
        <f>'[4]Cruise Summary Data Entry'!$BR$6+'[4]Cruise Summary Data Entry'!$BR$17</f>
        <v>10</v>
      </c>
      <c r="J16" s="71">
        <f>'[4]Cruise Summary Data Entry'!$F$6+'[4]Cruise Summary Data Entry'!$F$17</f>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25">
      <c r="A17" s="9"/>
      <c r="B17" s="12"/>
      <c r="C17" s="33"/>
      <c r="D17" s="26" t="s">
        <v>11</v>
      </c>
      <c r="E17" s="32"/>
      <c r="F17" s="74">
        <f>'[4]Cruise Summary Data Entry'!$CG$11+'[4]Cruise Summary Data Entry'!$CG$22</f>
        <v>105059</v>
      </c>
      <c r="G17" s="71">
        <f>'[4]Cruise Summary Data Entry'!$AL$11+'[4]Cruise Summary Data Entry'!$AL$22</f>
        <v>32594</v>
      </c>
      <c r="H17" s="71">
        <v>0</v>
      </c>
      <c r="I17" s="71">
        <f>'[4]Cruise Summary Data Entry'!$BR$11+'[4]Cruise Summary Data Entry'!$BR$22</f>
        <v>28535</v>
      </c>
      <c r="J17" s="71">
        <f>'[4]Cruise Summary Data Entry'!$F$11+'[4]Cruise Summary Data Entry'!$F$22</f>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2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25">
      <c r="A19" s="9"/>
      <c r="B19" s="12"/>
      <c r="C19" s="33"/>
      <c r="D19" s="26" t="s">
        <v>5</v>
      </c>
      <c r="E19" s="32"/>
      <c r="F19" s="73">
        <f>'[4]Cruise Summary Data Entry'!$CG$116</f>
        <v>15</v>
      </c>
      <c r="G19" s="71">
        <f>'[4]Cruise Summary Data Entry'!$AL$116</f>
        <v>5</v>
      </c>
      <c r="H19" s="71">
        <f>'[4]Cruise Summary Data Entry'!$V$116</f>
        <v>0</v>
      </c>
      <c r="I19" s="71">
        <f>'[4]Cruise Summary Data Entry'!$BR$116</f>
        <v>2</v>
      </c>
      <c r="J19" s="71">
        <f>'[4]Cruise Summary Data Entry'!$F$116</f>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25">
      <c r="A20" s="9"/>
      <c r="B20" s="12"/>
      <c r="C20" s="33"/>
      <c r="D20" s="26" t="s">
        <v>11</v>
      </c>
      <c r="E20" s="32"/>
      <c r="F20" s="73">
        <f>'[4]Cruise Summary Data Entry'!$CG$121+'[4]Ferry Summary'!$F$58</f>
        <v>14659</v>
      </c>
      <c r="G20" s="71">
        <f>'[4]Cruise Summary Data Entry'!$AL$121+'[4]Ferry Summary'!$F$39</f>
        <v>364</v>
      </c>
      <c r="H20" s="71">
        <f>'[4]Cruise Summary Data Entry'!$V$121+'[4]Ferry Summary'!$F$24</f>
        <v>0</v>
      </c>
      <c r="I20" s="71">
        <f>'[4]Cruise Summary Data Entry'!$BR$121+'[4]Ferry Summary'!$U$25</f>
        <v>887</v>
      </c>
      <c r="J20" s="71">
        <f>'[4]Cruise Summary Data Entry'!$F$121+'[4]Ferry Summary'!$F$10</f>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2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25">
      <c r="A22" s="9"/>
      <c r="B22" s="12"/>
      <c r="C22" s="33"/>
      <c r="D22" s="26" t="s">
        <v>5</v>
      </c>
      <c r="E22" s="34"/>
      <c r="F22" s="74">
        <f>'[4]Cruise Summary Data Entry'!$CG$94</f>
        <v>124</v>
      </c>
      <c r="G22" s="71">
        <f>'[4]Cruise Summary Data Entry'!$AL$94</f>
        <v>130</v>
      </c>
      <c r="H22" s="71">
        <f>'[4]Cruise Summary Data Entry'!$V$94</f>
        <v>0</v>
      </c>
      <c r="I22" s="71">
        <f>'[4]Cruise Summary Data Entry'!$BR$94</f>
        <v>118</v>
      </c>
      <c r="J22" s="71">
        <f>'[4]Cruise Summary Data Entry'!$F$94</f>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25">
      <c r="A23" s="9"/>
      <c r="B23" s="12"/>
      <c r="C23" s="33"/>
      <c r="D23" s="26" t="s">
        <v>11</v>
      </c>
      <c r="E23" s="32"/>
      <c r="F23" s="73">
        <f>'[4]Cruise Summary Data Entry'!$CG$99</f>
        <v>456142</v>
      </c>
      <c r="G23" s="71">
        <f>'[4]Cruise Summary Data Entry'!$AL$99</f>
        <v>283677</v>
      </c>
      <c r="H23" s="71">
        <f>'[4]Cruise Summary Data Entry'!$V$99</f>
        <v>0</v>
      </c>
      <c r="I23" s="71">
        <f>'[4]Cruise Summary Data Entry'!$BR$99</f>
        <v>147660</v>
      </c>
      <c r="J23" s="71">
        <f>'[4]Cruise Summary Data Entry'!$F$99</f>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2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25">
      <c r="A25" s="9"/>
      <c r="B25" s="12"/>
      <c r="C25" s="33"/>
      <c r="D25" s="26" t="s">
        <v>5</v>
      </c>
      <c r="E25" s="32"/>
      <c r="F25" s="73">
        <f>'[4]Cruise Summary Data Entry'!$CG$28</f>
        <v>11</v>
      </c>
      <c r="G25" s="71">
        <f>'[4]Cruise Summary Data Entry'!$AL$28</f>
        <v>14</v>
      </c>
      <c r="H25" s="71">
        <f>'[4]Cruise Summary Data Entry'!$V$28</f>
        <v>4</v>
      </c>
      <c r="I25" s="71">
        <f>'[4]Cruise Summary Data Entry'!$BR$28</f>
        <v>1</v>
      </c>
      <c r="J25" s="71">
        <f>'[4]Cruise Summary Data Entry'!$F$28</f>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25">
      <c r="A26" s="9"/>
      <c r="B26" s="12"/>
      <c r="C26" s="33"/>
      <c r="D26" s="26" t="s">
        <v>11</v>
      </c>
      <c r="E26" s="32"/>
      <c r="F26" s="73">
        <f>'[4]Cruise Summary Data Entry'!$CG$33</f>
        <v>35490</v>
      </c>
      <c r="G26" s="71">
        <f>'[4]Cruise Summary Data Entry'!$AL$33</f>
        <v>19157</v>
      </c>
      <c r="H26" s="71">
        <f>'[4]Cruise Summary Data Entry'!$V$33</f>
        <v>3290</v>
      </c>
      <c r="I26" s="71">
        <f>'[4]Cruise Summary Data Entry'!$BR$33</f>
        <v>565</v>
      </c>
      <c r="J26" s="71">
        <f>'[4]Cruise Summary Data Entry'!$F$33</f>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2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25">
      <c r="B28" s="12"/>
      <c r="C28" s="33"/>
      <c r="D28" s="26" t="s">
        <v>5</v>
      </c>
      <c r="E28" s="32"/>
      <c r="F28" s="74">
        <f>'[4]Cruise Historical Data Summary'!$EF$113</f>
        <v>78</v>
      </c>
      <c r="G28" s="71">
        <f>'[4]Cruise Historical Data Summary'!$DS$113</f>
        <v>13</v>
      </c>
      <c r="H28" s="71">
        <f>'[4]Cruise Historical Data Summary'!$DF$113</f>
        <v>1</v>
      </c>
      <c r="I28" s="71">
        <f>'[4]Cruise Historical Data Summary'!$CS$113</f>
        <v>0</v>
      </c>
      <c r="J28" s="71">
        <f>'[4]Cruise Historical Data Summary'!$CF$113</f>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25">
      <c r="A29" s="9"/>
      <c r="B29" s="12"/>
      <c r="C29" s="33"/>
      <c r="D29" s="26" t="s">
        <v>11</v>
      </c>
      <c r="E29" s="32"/>
      <c r="F29" s="74">
        <f>'[4]Cruise Historical Data Summary'!$EF$118+'[4]Ferry Summary'!$F$54</f>
        <v>200531</v>
      </c>
      <c r="G29" s="71">
        <f>'[4]Cruise Historical Data Summary'!$DS$118+'[4]Ferry Summary'!$F$35</f>
        <v>10202</v>
      </c>
      <c r="H29" s="71">
        <f>'[4]Cruise Historical Data Summary'!$DF$118</f>
        <v>856</v>
      </c>
      <c r="I29" s="71">
        <f>'[4]Cruise Historical Data Summary'!$CS$118</f>
        <v>0</v>
      </c>
      <c r="J29" s="71">
        <f>'[4]Cruise Historical Data Summary'!$CF$118+'[4]Ferry Summary'!$F$6</f>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ht="14.65"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ht="14.6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25">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25">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25">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25">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ht="14.25">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2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25">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25">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25">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25">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25">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25">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25">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25">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25">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25">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25">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25">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25">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25">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25">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25">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25">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25">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ht="14.65"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ht="14.65" thickTop="1">
      <c r="AB59" s="9"/>
    </row>
    <row r="60" spans="1:28" ht="14.25">
      <c r="P60" s="111"/>
      <c r="Q60" s="111"/>
      <c r="R60" s="111"/>
      <c r="S60" s="111"/>
      <c r="AB60" s="9"/>
    </row>
    <row r="61" spans="1:28" ht="14.25">
      <c r="P61" s="111"/>
      <c r="Q61" s="111"/>
      <c r="R61" s="111"/>
      <c r="S61" s="111"/>
      <c r="AB61" s="9"/>
    </row>
    <row r="62" spans="1:28" ht="14.25" hidden="1">
      <c r="P62" s="111"/>
      <c r="Q62" s="111"/>
      <c r="R62" s="111"/>
      <c r="S62" s="111"/>
      <c r="AB62" s="9"/>
    </row>
    <row r="63" spans="1:28" ht="14.25" hidden="1">
      <c r="P63" s="111"/>
      <c r="Q63" s="111"/>
      <c r="R63" s="111"/>
      <c r="S63" s="111"/>
      <c r="AB63" s="9"/>
    </row>
    <row r="64" spans="1:28" ht="14.25" hidden="1">
      <c r="AB64" s="9"/>
    </row>
    <row r="65" spans="28:28" ht="14.25" hidden="1">
      <c r="AB65" s="9"/>
    </row>
    <row r="66" spans="28:28" ht="14.25"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66"/>
  <sheetViews>
    <sheetView showGridLines="0" topLeftCell="A34" workbookViewId="0">
      <selection activeCell="G55" sqref="G55"/>
    </sheetView>
  </sheetViews>
  <sheetFormatPr defaultColWidth="0" defaultRowHeight="14.25" zeroHeight="1"/>
  <cols>
    <col min="1" max="2" width="4.1328125" customWidth="1"/>
    <col min="3" max="3" width="3.73046875" customWidth="1"/>
    <col min="4" max="4" width="8.86328125" customWidth="1"/>
    <col min="5" max="5" width="10.73046875" bestFit="1" customWidth="1"/>
    <col min="6" max="10" width="8.86328125" customWidth="1"/>
    <col min="11" max="14" width="8" customWidth="1"/>
    <col min="15" max="19" width="10.3984375" bestFit="1" customWidth="1"/>
    <col min="20" max="21" width="8.265625" bestFit="1" customWidth="1"/>
    <col min="22" max="22" width="9" bestFit="1" customWidth="1"/>
    <col min="23" max="23" width="7.73046875" customWidth="1"/>
    <col min="24" max="26" width="10.3984375" bestFit="1" customWidth="1"/>
    <col min="27" max="27" width="11.265625" bestFit="1" customWidth="1"/>
    <col min="28" max="28" width="3.3984375" customWidth="1"/>
    <col min="29" max="16384" width="8.8632812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5.75">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4.6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4.6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25">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4.6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4.6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9765625" customWidth="1"/>
    <col min="4" max="4" width="9.1328125" customWidth="1"/>
    <col min="5" max="7" width="15.3984375" customWidth="1"/>
    <col min="8" max="9" width="11.1328125" bestFit="1" customWidth="1"/>
    <col min="10" max="10" width="10.59765625" bestFit="1" customWidth="1"/>
    <col min="11" max="11" width="9.265625" customWidth="1"/>
    <col min="12" max="12" width="9" bestFit="1" customWidth="1"/>
    <col min="13" max="14" width="9.1328125" customWidth="1"/>
    <col min="15" max="15" width="11" bestFit="1" customWidth="1"/>
    <col min="16" max="16" width="11" customWidth="1"/>
    <col min="17" max="17" width="10.265625" bestFit="1" customWidth="1"/>
    <col min="18" max="18" width="12.265625" bestFit="1" customWidth="1"/>
    <col min="19" max="19" width="11.3984375" customWidth="1"/>
    <col min="20" max="20" width="9.73046875" customWidth="1"/>
    <col min="21" max="21" width="8.73046875" customWidth="1"/>
    <col min="22" max="22" width="9.1328125" bestFit="1" customWidth="1"/>
    <col min="23" max="23" width="8.73046875" customWidth="1"/>
    <col min="24" max="24" width="10.3984375" bestFit="1" customWidth="1"/>
    <col min="25" max="25" width="10.3984375" customWidth="1"/>
    <col min="26" max="26" width="10.3984375" bestFit="1" customWidth="1"/>
    <col min="27" max="27" width="11.265625" bestFit="1" customWidth="1"/>
    <col min="28" max="28" width="3.265625" style="9" customWidth="1"/>
    <col min="29" max="43" width="0" style="9" hidden="1" customWidth="1"/>
    <col min="44" max="51" width="0" hidden="1" customWidth="1"/>
    <col min="52" max="16384" width="9.1328125" hidden="1"/>
  </cols>
  <sheetData>
    <row r="1" spans="1:43" ht="14.25">
      <c r="A1" s="9"/>
      <c r="B1" s="9"/>
      <c r="C1" s="9"/>
      <c r="D1" s="9"/>
      <c r="E1" s="9"/>
      <c r="F1" s="9"/>
      <c r="G1" s="9"/>
      <c r="H1" s="9"/>
      <c r="I1" s="9"/>
      <c r="J1" s="9"/>
      <c r="K1" s="9"/>
      <c r="L1" s="9"/>
      <c r="M1" s="9"/>
      <c r="N1" s="9"/>
      <c r="O1" s="9"/>
      <c r="P1" s="9"/>
      <c r="Q1" s="9"/>
      <c r="R1" s="9"/>
      <c r="S1" s="9"/>
      <c r="T1" s="9"/>
      <c r="U1" s="9"/>
      <c r="V1" s="9"/>
      <c r="W1" s="9"/>
      <c r="X1" s="9"/>
      <c r="Y1" s="9"/>
      <c r="Z1" s="9"/>
      <c r="AA1" s="9"/>
    </row>
    <row r="2" spans="1:43" ht="18"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25">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5.75">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25">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25">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25">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25">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4.25">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25">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25">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25">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25">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25">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25">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25">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25">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25">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25">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25">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25">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25">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25">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25">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25">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25">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25">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 customHeight="1">
      <c r="F33" s="41"/>
      <c r="G33" s="41"/>
      <c r="H33" s="41"/>
      <c r="I33" s="41"/>
      <c r="J33" s="41"/>
      <c r="K33" s="41"/>
      <c r="L33" s="41"/>
      <c r="M33" s="41"/>
      <c r="AR33"/>
      <c r="AS33"/>
      <c r="AT33"/>
      <c r="AU33"/>
      <c r="AV33"/>
      <c r="AW33"/>
      <c r="AX33"/>
      <c r="AY33"/>
    </row>
    <row r="34" spans="2:51" s="9" customFormat="1" ht="14.25">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25">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65"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65"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1"/>
      <c r="Q60" s="111"/>
      <c r="R60" s="111"/>
      <c r="S60" s="111"/>
    </row>
    <row r="61" spans="1:51" ht="26.65" customHeight="1">
      <c r="P61" s="111"/>
      <c r="Q61" s="111"/>
      <c r="R61" s="111"/>
      <c r="S61" s="111"/>
    </row>
    <row r="62" spans="1:51" ht="26.65" customHeight="1">
      <c r="P62" s="111"/>
      <c r="Q62" s="111"/>
      <c r="R62" s="111"/>
      <c r="S62" s="111"/>
    </row>
    <row r="63" spans="1:51" ht="26.65" customHeight="1">
      <c r="P63" s="111"/>
      <c r="Q63" s="111"/>
      <c r="R63" s="111"/>
      <c r="S63" s="111"/>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v>44941</v>
      </c>
    </row>
    <row r="4" spans="1:38" ht="15.75">
      <c r="A4" s="9"/>
      <c r="B4" s="11" t="s">
        <v>7</v>
      </c>
      <c r="C4" s="26"/>
      <c r="D4" s="24"/>
      <c r="E4" s="58" t="s">
        <v>94</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25">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25">
      <c r="A15" s="9"/>
      <c r="B15" s="12"/>
      <c r="C15" s="31" t="s">
        <v>74</v>
      </c>
      <c r="D15" s="26"/>
      <c r="E15" s="32"/>
      <c r="F15" s="97"/>
      <c r="G15" s="97"/>
      <c r="H15" s="97"/>
      <c r="I15" s="97"/>
      <c r="J15" s="64"/>
      <c r="K15" s="64"/>
      <c r="L15" s="61"/>
      <c r="M15" s="87"/>
      <c r="N15" s="87"/>
      <c r="O15" s="87"/>
      <c r="P15" s="87"/>
      <c r="Q15" s="64"/>
      <c r="R15" s="65"/>
      <c r="S15" s="61"/>
      <c r="T15" s="43"/>
      <c r="U15" s="44"/>
      <c r="V15" s="79"/>
    </row>
    <row r="16" spans="1:38" ht="14.25">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25">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25">
      <c r="A18" s="9"/>
      <c r="B18" s="12"/>
      <c r="C18" s="31" t="s">
        <v>15</v>
      </c>
      <c r="D18" s="26"/>
      <c r="E18" s="32"/>
      <c r="F18" s="72"/>
      <c r="G18" s="98"/>
      <c r="H18" s="98"/>
      <c r="I18" s="98"/>
      <c r="J18" s="64"/>
      <c r="K18" s="64"/>
      <c r="L18" s="60"/>
      <c r="M18" s="87"/>
      <c r="N18" s="87"/>
      <c r="O18" s="87"/>
      <c r="P18" s="87"/>
      <c r="Q18" s="64"/>
      <c r="R18" s="64"/>
      <c r="S18" s="60"/>
      <c r="T18" s="43"/>
      <c r="U18" s="44"/>
      <c r="V18" s="79"/>
    </row>
    <row r="19" spans="1:46" ht="14.25">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25">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25">
      <c r="A21" s="9"/>
      <c r="B21" s="12"/>
      <c r="C21" s="31" t="s">
        <v>10</v>
      </c>
      <c r="D21" s="26"/>
      <c r="E21" s="34"/>
      <c r="F21" s="72"/>
      <c r="G21" s="98"/>
      <c r="H21" s="98"/>
      <c r="I21" s="98"/>
      <c r="J21" s="64"/>
      <c r="K21" s="64"/>
      <c r="L21" s="60"/>
      <c r="M21" s="87"/>
      <c r="N21" s="87"/>
      <c r="O21" s="87"/>
      <c r="P21" s="87"/>
      <c r="Q21" s="64"/>
      <c r="R21" s="64"/>
      <c r="S21" s="60"/>
      <c r="T21" s="43"/>
      <c r="U21" s="44"/>
      <c r="V21" s="79"/>
    </row>
    <row r="22" spans="1:46" ht="14.25">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25">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25">
      <c r="A24" s="9"/>
      <c r="B24" s="12"/>
      <c r="C24" s="31" t="s">
        <v>16</v>
      </c>
      <c r="D24" s="26"/>
      <c r="E24" s="32"/>
      <c r="F24" s="72"/>
      <c r="G24" s="98"/>
      <c r="H24" s="98"/>
      <c r="I24" s="98"/>
      <c r="J24" s="64"/>
      <c r="K24" s="64"/>
      <c r="L24" s="60"/>
      <c r="M24" s="87"/>
      <c r="N24" s="87"/>
      <c r="O24" s="87"/>
      <c r="P24" s="87"/>
      <c r="Q24" s="64"/>
      <c r="R24" s="64"/>
      <c r="S24" s="60"/>
      <c r="T24" s="43"/>
      <c r="U24" s="44"/>
      <c r="V24" s="79"/>
    </row>
    <row r="25" spans="1:46" ht="14.25">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25">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25">
      <c r="A27" s="9"/>
      <c r="B27" s="12"/>
      <c r="C27" s="31" t="s">
        <v>17</v>
      </c>
      <c r="D27" s="26"/>
      <c r="E27" s="32"/>
      <c r="F27" s="72"/>
      <c r="G27" s="98"/>
      <c r="H27" s="98"/>
      <c r="I27" s="98"/>
      <c r="J27" s="64"/>
      <c r="K27" s="64"/>
      <c r="L27" s="60"/>
      <c r="M27" s="87"/>
      <c r="N27" s="87"/>
      <c r="O27" s="87"/>
      <c r="P27" s="87"/>
      <c r="Q27" s="64"/>
      <c r="R27" s="64"/>
      <c r="S27" s="60"/>
      <c r="T27" s="43"/>
      <c r="U27" s="44"/>
      <c r="V27" s="79"/>
    </row>
    <row r="28" spans="1:46" ht="14.25">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25">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4.2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2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v>44910</v>
      </c>
    </row>
    <row r="4" spans="1:38" ht="15.75">
      <c r="A4" s="9"/>
      <c r="B4" s="11" t="s">
        <v>7</v>
      </c>
      <c r="C4" s="26"/>
      <c r="D4" s="24"/>
      <c r="E4" s="58" t="s">
        <v>91</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25">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25">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25">
      <c r="A18" s="9"/>
      <c r="B18" s="12"/>
      <c r="C18" s="31" t="s">
        <v>15</v>
      </c>
      <c r="D18" s="26"/>
      <c r="E18" s="32"/>
      <c r="F18" s="72"/>
      <c r="G18" s="72"/>
      <c r="H18" s="72"/>
      <c r="I18" s="72"/>
      <c r="J18" s="64"/>
      <c r="K18" s="64"/>
      <c r="L18" s="60"/>
      <c r="M18" s="87"/>
      <c r="N18" s="87"/>
      <c r="O18" s="87"/>
      <c r="P18" s="87"/>
      <c r="Q18" s="64"/>
      <c r="R18" s="64"/>
      <c r="S18" s="60"/>
      <c r="T18" s="43"/>
      <c r="U18" s="44"/>
      <c r="V18" s="79"/>
    </row>
    <row r="19" spans="1:46" ht="14.25">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25">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25">
      <c r="A21" s="9"/>
      <c r="B21" s="12"/>
      <c r="C21" s="31" t="s">
        <v>10</v>
      </c>
      <c r="D21" s="26"/>
      <c r="E21" s="34"/>
      <c r="F21" s="72"/>
      <c r="G21" s="72"/>
      <c r="H21" s="72"/>
      <c r="I21" s="72"/>
      <c r="J21" s="64"/>
      <c r="K21" s="64"/>
      <c r="L21" s="60"/>
      <c r="M21" s="87"/>
      <c r="N21" s="87"/>
      <c r="O21" s="87"/>
      <c r="P21" s="87"/>
      <c r="Q21" s="64"/>
      <c r="R21" s="64"/>
      <c r="S21" s="60"/>
      <c r="T21" s="43"/>
      <c r="U21" s="44"/>
      <c r="V21" s="79"/>
    </row>
    <row r="22" spans="1:46" ht="14.25">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25">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25">
      <c r="A24" s="9"/>
      <c r="B24" s="12"/>
      <c r="C24" s="31" t="s">
        <v>16</v>
      </c>
      <c r="D24" s="26"/>
      <c r="E24" s="32"/>
      <c r="F24" s="72"/>
      <c r="G24" s="72"/>
      <c r="H24" s="72"/>
      <c r="I24" s="72"/>
      <c r="J24" s="64"/>
      <c r="K24" s="64"/>
      <c r="L24" s="60"/>
      <c r="M24" s="87"/>
      <c r="N24" s="87"/>
      <c r="O24" s="87"/>
      <c r="P24" s="87"/>
      <c r="Q24" s="64"/>
      <c r="R24" s="64"/>
      <c r="S24" s="60"/>
      <c r="T24" s="43"/>
      <c r="U24" s="44"/>
      <c r="V24" s="79"/>
    </row>
    <row r="25" spans="1:46" ht="14.25">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25">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25">
      <c r="A27" s="9"/>
      <c r="B27" s="12"/>
      <c r="C27" s="31" t="s">
        <v>17</v>
      </c>
      <c r="D27" s="26"/>
      <c r="E27" s="32"/>
      <c r="F27" s="72"/>
      <c r="G27" s="72"/>
      <c r="H27" s="72"/>
      <c r="I27" s="72"/>
      <c r="J27" s="64"/>
      <c r="K27" s="64"/>
      <c r="L27" s="60"/>
      <c r="M27" s="87"/>
      <c r="N27" s="87"/>
      <c r="O27" s="87"/>
      <c r="P27" s="87"/>
      <c r="Q27" s="64"/>
      <c r="R27" s="64"/>
      <c r="S27" s="60"/>
      <c r="T27" s="43"/>
      <c r="U27" s="44"/>
      <c r="V27" s="79"/>
    </row>
    <row r="28" spans="1:46" ht="14.25">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25">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 customHeight="1">
      <c r="F33" s="41"/>
      <c r="G33" s="41"/>
      <c r="H33" s="41"/>
      <c r="I33" s="41"/>
      <c r="J33" s="41"/>
      <c r="K33" s="41"/>
      <c r="AM33"/>
      <c r="AN33"/>
      <c r="AO33"/>
      <c r="AP33"/>
      <c r="AQ33"/>
      <c r="AR33"/>
      <c r="AS33"/>
      <c r="AT33"/>
    </row>
    <row r="34" spans="2:46" s="9" customFormat="1" ht="14.25">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25">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65"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65"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pageSetUpPr fitToPage="1"/>
  </sheetPr>
  <dimension ref="A1:AT65"/>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v>44880</v>
      </c>
    </row>
    <row r="4" spans="1:38" ht="15.75">
      <c r="A4" s="9"/>
      <c r="B4" s="11" t="s">
        <v>7</v>
      </c>
      <c r="C4" s="26"/>
      <c r="D4" s="24"/>
      <c r="E4" s="58" t="s">
        <v>88</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25">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25">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25">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25">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25">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25">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41"/>
      <c r="G33" s="41"/>
      <c r="H33" s="41"/>
      <c r="I33" s="41"/>
      <c r="J33" s="41"/>
      <c r="K33" s="41"/>
      <c r="L33" s="9"/>
      <c r="M33" s="9"/>
      <c r="N33" s="9"/>
      <c r="O33" s="9"/>
      <c r="P33" s="9"/>
      <c r="Q33" s="9"/>
      <c r="R33" s="9"/>
      <c r="S33" s="9"/>
      <c r="T33" s="9"/>
      <c r="U33" s="9"/>
      <c r="V33" s="9"/>
    </row>
    <row r="34" spans="1:22" ht="14.25">
      <c r="A34" s="9"/>
      <c r="B34" s="10"/>
      <c r="C34" s="86" t="s">
        <v>63</v>
      </c>
      <c r="D34" s="24"/>
      <c r="E34" s="24"/>
      <c r="F34" s="24"/>
      <c r="G34" s="24"/>
      <c r="H34" s="24"/>
      <c r="I34" s="95"/>
      <c r="J34" s="95"/>
      <c r="K34" s="95"/>
      <c r="L34" s="24"/>
      <c r="M34" s="24"/>
      <c r="N34" s="24"/>
      <c r="O34" s="24"/>
      <c r="P34" s="24"/>
      <c r="Q34" s="24"/>
      <c r="R34" s="24"/>
      <c r="S34" s="24"/>
      <c r="T34" s="24"/>
      <c r="U34" s="24"/>
      <c r="V34" s="24"/>
    </row>
    <row r="35" spans="1:22" ht="14.2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65"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65"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AT59"/>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7" width="8.73046875" customWidth="1"/>
    <col min="18" max="18" width="9.1328125" bestFit="1" customWidth="1"/>
    <col min="19"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85</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25">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25">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25">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25">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25">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25">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 customHeight="1">
      <c r="A33" s="9"/>
      <c r="B33" s="9"/>
      <c r="C33" s="9"/>
      <c r="D33" s="9"/>
      <c r="E33" s="9"/>
      <c r="F33" s="9"/>
      <c r="G33" s="41"/>
      <c r="H33" s="41"/>
      <c r="I33" s="41"/>
      <c r="J33" s="41"/>
      <c r="K33" s="41"/>
      <c r="L33" s="9"/>
      <c r="M33" s="9"/>
      <c r="N33" s="9"/>
      <c r="O33" s="9"/>
      <c r="P33" s="9"/>
      <c r="Q33" s="9"/>
      <c r="R33" s="9"/>
      <c r="S33" s="9"/>
      <c r="T33" s="9"/>
      <c r="U33" s="9"/>
      <c r="V33" s="9"/>
    </row>
    <row r="34" spans="1:22" ht="14.25">
      <c r="A34" s="9"/>
      <c r="B34" s="10"/>
      <c r="C34" s="86" t="s">
        <v>63</v>
      </c>
      <c r="D34" s="24"/>
      <c r="E34" s="24"/>
      <c r="F34" s="24"/>
      <c r="G34" s="24"/>
      <c r="H34" s="24"/>
      <c r="I34" s="95"/>
      <c r="J34" s="95"/>
      <c r="K34" s="95"/>
      <c r="L34" s="24"/>
      <c r="M34" s="24"/>
      <c r="N34" s="24"/>
      <c r="O34" s="24"/>
      <c r="P34" s="24"/>
      <c r="Q34" s="24"/>
      <c r="R34" s="24"/>
      <c r="S34" s="24"/>
      <c r="T34" s="24"/>
      <c r="U34" s="24"/>
      <c r="V34" s="24"/>
    </row>
    <row r="35" spans="1:22" ht="14.25">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65"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65"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AT59"/>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265625" bestFit="1" customWidth="1"/>
    <col min="14" max="14" width="10.265625" bestFit="1" customWidth="1"/>
    <col min="15" max="16" width="12.265625" bestFit="1" customWidth="1"/>
    <col min="17" max="19" width="8.73046875" customWidth="1"/>
    <col min="20" max="20" width="11.86328125" bestFit="1" customWidth="1"/>
    <col min="21" max="21" width="11.5976562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72</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25">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25">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25">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25">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25">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25">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4.25">
      <c r="A34" s="9"/>
      <c r="B34" s="10"/>
      <c r="C34" s="86" t="s">
        <v>63</v>
      </c>
      <c r="D34" s="24"/>
      <c r="E34" s="24"/>
      <c r="F34" s="24"/>
      <c r="G34" s="24"/>
      <c r="H34" s="24"/>
      <c r="I34" s="24"/>
      <c r="J34" s="24"/>
      <c r="K34" s="24"/>
      <c r="L34" s="24"/>
      <c r="M34" s="24"/>
      <c r="N34" s="24"/>
      <c r="O34" s="24"/>
      <c r="P34" s="24"/>
      <c r="Q34" s="24"/>
      <c r="R34" s="24"/>
      <c r="S34" s="24"/>
      <c r="T34" s="24"/>
      <c r="U34" s="24"/>
      <c r="V34" s="24"/>
    </row>
    <row r="35" spans="1:22" ht="14.2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65"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65"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A1:AH49"/>
  <sheetViews>
    <sheetView showGridLines="0" zoomScale="85" zoomScaleNormal="85" workbookViewId="0"/>
  </sheetViews>
  <sheetFormatPr defaultColWidth="0" defaultRowHeight="0" customHeight="1" zeroHeight="1"/>
  <cols>
    <col min="1" max="2" width="2.59765625" style="2" customWidth="1"/>
    <col min="3" max="3" width="20.7304687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customWidth="1"/>
    <col min="17" max="17" width="3.59765625" style="2" customWidth="1"/>
    <col min="18" max="18" width="10.265625" style="2" customWidth="1"/>
    <col min="19" max="33" width="10.265625" style="2" hidden="1" customWidth="1"/>
    <col min="34" max="34" width="4.73046875" style="2" hidden="1" customWidth="1"/>
    <col min="35" max="16384" width="10.265625" style="2" hidden="1"/>
  </cols>
  <sheetData>
    <row r="1" spans="2:34" ht="22.9">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9"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15" hidden="1"/>
    <row r="38" spans="2:34" ht="13.15" hidden="1"/>
    <row r="39" spans="2:34" ht="13.15" hidden="1"/>
    <row r="40" spans="2:34" ht="13.15" hidden="1"/>
    <row r="41" spans="2:34" ht="13.15" hidden="1"/>
    <row r="42" spans="2:34" ht="13.15" hidden="1"/>
    <row r="43" spans="2:34" ht="13.15" hidden="1"/>
    <row r="44" spans="2:34" ht="12.6" hidden="1" customHeight="1"/>
    <row r="45" spans="2:34" ht="12.6" hidden="1" customHeight="1"/>
    <row r="46" spans="2:34" ht="12.6" hidden="1" customHeight="1"/>
    <row r="47" spans="2:34" ht="12.6" hidden="1" customHeight="1"/>
    <row r="48" spans="2:34" ht="12.6" hidden="1" customHeight="1"/>
    <row r="49"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AT59"/>
  <sheetViews>
    <sheetView showGridLines="0" zoomScaleNormal="100" zoomScalePageLayoutView="40" workbookViewId="0"/>
  </sheetViews>
  <sheetFormatPr defaultColWidth="0" defaultRowHeight="26.6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1.3984375" customWidth="1"/>
    <col min="17" max="19" width="8.73046875" customWidth="1"/>
    <col min="20" max="21" width="10.3984375" bestFit="1" customWidth="1"/>
    <col min="22" max="22" width="11.265625" bestFit="1" customWidth="1"/>
    <col min="23" max="23" width="3.265625" style="9" customWidth="1"/>
    <col min="24" max="38" width="0" style="9" hidden="1" customWidth="1"/>
    <col min="39" max="46" width="0" hidden="1" customWidth="1"/>
    <col min="47"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56</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ht="14.25">
      <c r="A6" s="9"/>
      <c r="B6" s="10"/>
      <c r="C6" s="24"/>
      <c r="D6" s="24"/>
      <c r="E6" s="24"/>
      <c r="F6" s="24"/>
      <c r="G6" s="24"/>
      <c r="H6" s="24"/>
      <c r="I6" s="24"/>
      <c r="J6" s="24"/>
      <c r="K6" s="24"/>
      <c r="L6" s="24"/>
      <c r="M6" s="24"/>
      <c r="N6" s="24"/>
      <c r="O6" s="24"/>
      <c r="P6" s="24"/>
      <c r="Q6" s="24"/>
      <c r="R6" s="24"/>
      <c r="S6" s="24"/>
      <c r="T6" s="24"/>
      <c r="U6" s="24"/>
      <c r="V6" s="24"/>
    </row>
    <row r="7" spans="1:38" ht="14.25">
      <c r="A7" s="9"/>
      <c r="B7" s="10"/>
      <c r="C7" s="86" t="s">
        <v>62</v>
      </c>
      <c r="D7" s="24"/>
      <c r="E7" s="24"/>
      <c r="F7" s="24"/>
      <c r="G7" s="24"/>
      <c r="H7" s="24"/>
      <c r="I7" s="24"/>
      <c r="J7" s="24"/>
      <c r="K7" s="24"/>
      <c r="L7" s="24"/>
      <c r="M7" s="24"/>
      <c r="N7" s="24"/>
      <c r="O7" s="24"/>
      <c r="P7" s="24"/>
      <c r="Q7" s="24"/>
      <c r="R7" s="24"/>
      <c r="S7" s="24"/>
      <c r="T7" s="24"/>
      <c r="U7" s="24"/>
      <c r="V7" s="24"/>
    </row>
    <row r="8" spans="1:38" ht="14.25">
      <c r="A8" s="9"/>
      <c r="B8" s="10"/>
      <c r="C8" s="24"/>
      <c r="D8" s="24"/>
      <c r="E8" s="24"/>
      <c r="F8" s="24"/>
      <c r="G8" s="24"/>
      <c r="H8" s="24"/>
      <c r="I8" s="24"/>
      <c r="J8" s="24"/>
      <c r="K8" s="24"/>
      <c r="L8" s="24"/>
      <c r="M8" s="24"/>
      <c r="N8" s="24"/>
      <c r="O8" s="24"/>
      <c r="P8" s="24"/>
      <c r="Q8" s="24"/>
      <c r="R8" s="24"/>
      <c r="S8" s="24"/>
      <c r="T8" s="24"/>
      <c r="U8" s="24"/>
      <c r="V8" s="24"/>
    </row>
    <row r="9" spans="1:38" s="20" customFormat="1" ht="14.25">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25">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25">
      <c r="A12" s="9"/>
      <c r="B12" s="12"/>
      <c r="C12" s="31" t="s">
        <v>14</v>
      </c>
      <c r="D12" s="26"/>
      <c r="E12" s="32"/>
      <c r="F12" s="26"/>
      <c r="G12" s="26"/>
      <c r="H12" s="26"/>
      <c r="I12" s="26"/>
      <c r="J12" s="26"/>
      <c r="K12" s="26"/>
      <c r="L12" s="32"/>
      <c r="M12" s="26"/>
      <c r="N12" s="26"/>
      <c r="O12" s="26"/>
      <c r="P12" s="26"/>
      <c r="Q12" s="26"/>
      <c r="R12" s="26"/>
      <c r="S12" s="32"/>
      <c r="T12" s="26"/>
      <c r="U12" s="26"/>
      <c r="V12" s="32"/>
    </row>
    <row r="13" spans="1:38" ht="14.25">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25">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25">
      <c r="A15" s="9"/>
      <c r="B15" s="12"/>
      <c r="C15" s="31" t="s">
        <v>74</v>
      </c>
      <c r="D15" s="26"/>
      <c r="E15" s="32"/>
      <c r="F15" s="26"/>
      <c r="G15" s="26"/>
      <c r="H15" s="26"/>
      <c r="I15" s="26"/>
      <c r="J15" s="64"/>
      <c r="K15" s="64"/>
      <c r="L15" s="61"/>
      <c r="M15" s="87"/>
      <c r="N15" s="87"/>
      <c r="O15" s="87"/>
      <c r="P15" s="87"/>
      <c r="Q15" s="64"/>
      <c r="R15" s="65"/>
      <c r="S15" s="61"/>
      <c r="T15" s="43"/>
      <c r="U15" s="44"/>
      <c r="V15" s="79"/>
    </row>
    <row r="16" spans="1:38" ht="14.25">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25">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25">
      <c r="A18" s="9"/>
      <c r="B18" s="12"/>
      <c r="C18" s="31" t="s">
        <v>15</v>
      </c>
      <c r="D18" s="26"/>
      <c r="E18" s="32"/>
      <c r="F18" s="72"/>
      <c r="G18" s="72"/>
      <c r="H18" s="72"/>
      <c r="I18" s="72"/>
      <c r="J18" s="64"/>
      <c r="K18" s="64"/>
      <c r="L18" s="60"/>
      <c r="M18" s="87"/>
      <c r="N18" s="87"/>
      <c r="O18" s="87"/>
      <c r="P18" s="87"/>
      <c r="Q18" s="64"/>
      <c r="R18" s="64"/>
      <c r="S18" s="60"/>
      <c r="T18" s="43"/>
      <c r="U18" s="44"/>
      <c r="V18" s="79"/>
    </row>
    <row r="19" spans="1:38" ht="14.25">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25">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25">
      <c r="A21" s="9"/>
      <c r="B21" s="12"/>
      <c r="C21" s="31" t="s">
        <v>10</v>
      </c>
      <c r="D21" s="26"/>
      <c r="E21" s="34"/>
      <c r="F21" s="72"/>
      <c r="G21" s="72"/>
      <c r="H21" s="72"/>
      <c r="I21" s="72"/>
      <c r="J21" s="64"/>
      <c r="K21" s="64"/>
      <c r="L21" s="60"/>
      <c r="M21" s="87"/>
      <c r="N21" s="87"/>
      <c r="O21" s="87"/>
      <c r="P21" s="87"/>
      <c r="Q21" s="64"/>
      <c r="R21" s="64"/>
      <c r="S21" s="60"/>
      <c r="T21" s="43"/>
      <c r="U21" s="44"/>
      <c r="V21" s="79"/>
    </row>
    <row r="22" spans="1:38" ht="14.25">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25">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25">
      <c r="A24" s="9"/>
      <c r="B24" s="12"/>
      <c r="C24" s="31" t="s">
        <v>16</v>
      </c>
      <c r="D24" s="26"/>
      <c r="E24" s="32"/>
      <c r="F24" s="72"/>
      <c r="G24" s="72"/>
      <c r="H24" s="72"/>
      <c r="I24" s="72"/>
      <c r="J24" s="64"/>
      <c r="K24" s="64"/>
      <c r="L24" s="60"/>
      <c r="M24" s="87"/>
      <c r="N24" s="87"/>
      <c r="O24" s="87"/>
      <c r="P24" s="87"/>
      <c r="Q24" s="64"/>
      <c r="R24" s="64"/>
      <c r="S24" s="60"/>
      <c r="T24" s="43"/>
      <c r="U24" s="44"/>
      <c r="V24" s="79"/>
    </row>
    <row r="25" spans="1:38" ht="14.25">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25">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25">
      <c r="A27" s="9"/>
      <c r="B27" s="12"/>
      <c r="C27" s="31" t="s">
        <v>17</v>
      </c>
      <c r="D27" s="26"/>
      <c r="E27" s="32"/>
      <c r="F27" s="72"/>
      <c r="G27" s="72"/>
      <c r="H27" s="72"/>
      <c r="I27" s="72"/>
      <c r="J27" s="64"/>
      <c r="K27" s="64"/>
      <c r="L27" s="60"/>
      <c r="M27" s="87"/>
      <c r="N27" s="87"/>
      <c r="O27" s="87"/>
      <c r="P27" s="87"/>
      <c r="Q27" s="64"/>
      <c r="R27" s="64"/>
      <c r="S27" s="60"/>
      <c r="T27" s="43"/>
      <c r="U27" s="44"/>
      <c r="V27" s="79"/>
    </row>
    <row r="28" spans="1:38" ht="14.25">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25">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 customHeight="1">
      <c r="A33" s="9"/>
      <c r="B33" s="9"/>
      <c r="C33" s="9"/>
      <c r="D33" s="9"/>
      <c r="E33" s="9"/>
      <c r="F33" s="9"/>
      <c r="G33" s="41"/>
      <c r="H33" s="41"/>
      <c r="I33" s="41"/>
      <c r="J33" s="41"/>
      <c r="K33" s="9"/>
      <c r="L33" s="9"/>
      <c r="M33" s="9"/>
      <c r="N33" s="9"/>
      <c r="O33" s="9"/>
      <c r="P33" s="9"/>
      <c r="Q33" s="9"/>
      <c r="R33" s="9"/>
      <c r="S33" s="9"/>
      <c r="T33" s="9"/>
      <c r="U33" s="9"/>
      <c r="V33" s="9"/>
    </row>
    <row r="34" spans="1:22" ht="14.25">
      <c r="A34" s="9"/>
      <c r="B34" s="10"/>
      <c r="C34" s="86" t="s">
        <v>63</v>
      </c>
      <c r="D34" s="24"/>
      <c r="E34" s="24"/>
      <c r="F34" s="24"/>
      <c r="G34" s="24"/>
      <c r="H34" s="24"/>
      <c r="I34" s="24"/>
      <c r="J34" s="24"/>
      <c r="K34" s="24"/>
      <c r="L34" s="24"/>
      <c r="M34" s="24"/>
      <c r="N34" s="24"/>
      <c r="O34" s="24"/>
      <c r="P34" s="24"/>
      <c r="Q34" s="24"/>
      <c r="R34" s="24"/>
      <c r="S34" s="24"/>
      <c r="T34" s="24"/>
      <c r="U34" s="24"/>
      <c r="V34" s="24"/>
    </row>
    <row r="35" spans="1:22" ht="14.25">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15"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65"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65"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AL48"/>
  <sheetViews>
    <sheetView showGridLines="0" zoomScaleNormal="100" workbookViewId="0"/>
  </sheetViews>
  <sheetFormatPr defaultColWidth="0" defaultRowHeight="0"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597656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50</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25">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25">
      <c r="A12" s="9"/>
      <c r="B12" s="12"/>
      <c r="C12" s="31" t="s">
        <v>74</v>
      </c>
      <c r="D12" s="26"/>
      <c r="E12" s="32"/>
      <c r="F12" s="26"/>
      <c r="G12" s="26"/>
      <c r="H12" s="26"/>
      <c r="I12" s="26"/>
      <c r="J12" s="64"/>
      <c r="K12" s="64"/>
      <c r="L12" s="61"/>
      <c r="M12" s="43"/>
      <c r="N12" s="43"/>
      <c r="O12" s="43"/>
      <c r="P12" s="43"/>
      <c r="Q12" s="64"/>
      <c r="R12" s="65"/>
      <c r="S12" s="61"/>
      <c r="T12" s="43"/>
      <c r="U12" s="44"/>
      <c r="V12" s="44"/>
    </row>
    <row r="13" spans="1:38" ht="14.25">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25">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25">
      <c r="A15" s="9"/>
      <c r="B15" s="12"/>
      <c r="C15" s="31" t="s">
        <v>15</v>
      </c>
      <c r="D15" s="26"/>
      <c r="E15" s="32"/>
      <c r="F15" s="72"/>
      <c r="G15" s="72"/>
      <c r="H15" s="72"/>
      <c r="I15" s="72"/>
      <c r="J15" s="64"/>
      <c r="K15" s="64"/>
      <c r="L15" s="60"/>
      <c r="M15" s="43"/>
      <c r="N15" s="43"/>
      <c r="O15" s="43"/>
      <c r="P15" s="43"/>
      <c r="Q15" s="64"/>
      <c r="R15" s="64"/>
      <c r="S15" s="60"/>
      <c r="T15" s="43"/>
      <c r="U15" s="44"/>
      <c r="V15" s="44"/>
    </row>
    <row r="16" spans="1:38" ht="14.25">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25">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25">
      <c r="A18" s="9"/>
      <c r="B18" s="12"/>
      <c r="C18" s="31" t="s">
        <v>10</v>
      </c>
      <c r="D18" s="26"/>
      <c r="E18" s="34"/>
      <c r="F18" s="72"/>
      <c r="G18" s="72"/>
      <c r="H18" s="72"/>
      <c r="I18" s="72"/>
      <c r="J18" s="64"/>
      <c r="K18" s="64"/>
      <c r="L18" s="60"/>
      <c r="M18" s="43"/>
      <c r="N18" s="43"/>
      <c r="O18" s="43"/>
      <c r="P18" s="43"/>
      <c r="Q18" s="64"/>
      <c r="R18" s="64"/>
      <c r="S18" s="60"/>
      <c r="T18" s="43"/>
      <c r="U18" s="44"/>
      <c r="V18" s="44"/>
    </row>
    <row r="19" spans="1:38" ht="14.25">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25">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25">
      <c r="A21" s="9"/>
      <c r="B21" s="12"/>
      <c r="C21" s="31" t="s">
        <v>16</v>
      </c>
      <c r="D21" s="26"/>
      <c r="E21" s="32"/>
      <c r="F21" s="72"/>
      <c r="G21" s="72"/>
      <c r="H21" s="72"/>
      <c r="I21" s="72"/>
      <c r="J21" s="64"/>
      <c r="K21" s="64"/>
      <c r="L21" s="60"/>
      <c r="M21" s="43"/>
      <c r="N21" s="43"/>
      <c r="O21" s="43"/>
      <c r="P21" s="43"/>
      <c r="Q21" s="64"/>
      <c r="R21" s="64"/>
      <c r="S21" s="60"/>
      <c r="T21" s="43"/>
      <c r="U21" s="44"/>
      <c r="V21" s="44"/>
    </row>
    <row r="22" spans="1:38" ht="14.25">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25">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25">
      <c r="A24" s="9"/>
      <c r="B24" s="12"/>
      <c r="C24" s="31" t="s">
        <v>17</v>
      </c>
      <c r="D24" s="26"/>
      <c r="E24" s="32"/>
      <c r="F24" s="72"/>
      <c r="G24" s="72"/>
      <c r="H24" s="72"/>
      <c r="I24" s="72"/>
      <c r="J24" s="64"/>
      <c r="K24" s="64"/>
      <c r="L24" s="60"/>
      <c r="M24" s="43"/>
      <c r="N24" s="43"/>
      <c r="O24" s="43"/>
      <c r="P24" s="43"/>
      <c r="Q24" s="64"/>
      <c r="R24" s="64"/>
      <c r="S24" s="60"/>
      <c r="T24" s="43"/>
      <c r="U24" s="44"/>
      <c r="V24" s="44"/>
    </row>
    <row r="25" spans="1:38" ht="14.25">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25">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4.6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2.13281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48</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25">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25">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25">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25">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25">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25">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ht="14.65"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44</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25">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25">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25">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25">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25">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25">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ht="14.65"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8" width="11.1328125" bestFit="1" customWidth="1"/>
    <col min="9" max="9" width="10.59765625" bestFit="1" customWidth="1"/>
    <col min="10" max="10" width="9" bestFit="1" customWidth="1"/>
    <col min="11" max="12" width="9.1328125" customWidth="1"/>
    <col min="13" max="13" width="11"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42</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25">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25">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25">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25">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25">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25">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ht="14.65"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7" width="11.1328125" bestFit="1" customWidth="1"/>
    <col min="8" max="8" width="11.265625" bestFit="1" customWidth="1"/>
    <col min="9" max="9" width="10.59765625" bestFit="1" customWidth="1"/>
    <col min="10" max="10" width="8.59765625" customWidth="1"/>
    <col min="11" max="12" width="9.1328125" customWidth="1"/>
    <col min="13" max="13" width="10.863281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40</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25">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25">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25">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25">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25">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25">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ht="14.65"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fitToPage="1"/>
  </sheetPr>
  <dimension ref="A1:AL48"/>
  <sheetViews>
    <sheetView showGridLines="0" zoomScaleNormal="100" workbookViewId="0"/>
  </sheetViews>
  <sheetFormatPr defaultColWidth="0" defaultRowHeight="15" customHeight="1" zeroHeight="1"/>
  <cols>
    <col min="1" max="3" width="2.59765625" customWidth="1"/>
    <col min="4" max="4" width="9.1328125" customWidth="1"/>
    <col min="5" max="6" width="15.3984375" customWidth="1"/>
    <col min="7" max="7" width="11.1328125" bestFit="1" customWidth="1"/>
    <col min="8" max="8" width="10.86328125" bestFit="1" customWidth="1"/>
    <col min="9" max="9" width="11.1328125" bestFit="1" customWidth="1"/>
    <col min="10" max="10" width="8.59765625" customWidth="1"/>
    <col min="11" max="12" width="9.1328125" customWidth="1"/>
    <col min="13" max="13" width="10.86328125" bestFit="1" customWidth="1"/>
    <col min="14" max="14" width="10.265625" bestFit="1" customWidth="1"/>
    <col min="15" max="15" width="12.265625" bestFit="1" customWidth="1"/>
    <col min="16" max="16" width="12.59765625" bestFit="1" customWidth="1"/>
    <col min="17" max="17" width="8.73046875" customWidth="1"/>
    <col min="18" max="19" width="9.1328125" customWidth="1"/>
    <col min="20" max="20" width="12.1328125" bestFit="1" customWidth="1"/>
    <col min="21" max="21" width="11.86328125" bestFit="1" customWidth="1"/>
    <col min="22" max="22" width="12.3984375" customWidth="1"/>
    <col min="23" max="23" width="3.265625" style="9" customWidth="1"/>
    <col min="24" max="38" width="0" style="9" hidden="1" customWidth="1"/>
    <col min="39" max="16384" width="9.1328125" hidden="1"/>
  </cols>
  <sheetData>
    <row r="1" spans="1:38" ht="14.25">
      <c r="A1" s="9"/>
      <c r="B1" s="9"/>
      <c r="C1" s="9"/>
      <c r="D1" s="9"/>
      <c r="E1" s="9"/>
      <c r="F1" s="9"/>
      <c r="G1" s="9"/>
      <c r="H1" s="9"/>
      <c r="I1" s="9"/>
      <c r="J1" s="9"/>
      <c r="K1" s="9"/>
      <c r="L1" s="9"/>
      <c r="M1" s="9"/>
      <c r="N1" s="9"/>
      <c r="O1" s="9"/>
      <c r="P1" s="9"/>
      <c r="Q1" s="9"/>
      <c r="R1" s="9"/>
      <c r="S1" s="9"/>
      <c r="T1" s="9"/>
      <c r="U1" s="9"/>
      <c r="V1" s="9"/>
    </row>
    <row r="2" spans="1:38" ht="18" thickBot="1">
      <c r="A2" s="9"/>
      <c r="B2" s="8" t="s">
        <v>6</v>
      </c>
      <c r="C2" s="23"/>
      <c r="D2" s="23"/>
      <c r="E2" s="23"/>
      <c r="F2" s="23"/>
      <c r="G2" s="23"/>
      <c r="H2" s="23"/>
      <c r="I2" s="23"/>
      <c r="J2" s="23"/>
      <c r="K2" s="23"/>
      <c r="L2" s="23"/>
      <c r="M2" s="23"/>
      <c r="N2" s="23"/>
      <c r="O2" s="23"/>
      <c r="P2" s="23"/>
      <c r="Q2" s="23"/>
      <c r="R2" s="23"/>
      <c r="S2" s="23"/>
      <c r="T2" s="23"/>
      <c r="U2" s="23"/>
      <c r="V2" s="23"/>
    </row>
    <row r="3" spans="1:38" ht="14.25">
      <c r="A3" s="9"/>
      <c r="B3" s="10"/>
      <c r="C3" s="24"/>
      <c r="D3" s="24"/>
      <c r="E3" s="24"/>
      <c r="F3" s="24"/>
      <c r="G3" s="24"/>
      <c r="H3" s="24"/>
      <c r="I3" s="24"/>
      <c r="J3" s="24"/>
      <c r="K3" s="24"/>
      <c r="L3" s="24"/>
      <c r="M3" s="24"/>
      <c r="N3" s="24"/>
      <c r="O3" s="24"/>
      <c r="P3" s="24"/>
      <c r="Q3" s="24"/>
      <c r="R3" s="24"/>
      <c r="S3" s="24"/>
      <c r="T3" s="24"/>
      <c r="U3" s="24"/>
      <c r="V3" s="25"/>
    </row>
    <row r="4" spans="1:38" ht="15.75">
      <c r="A4" s="9"/>
      <c r="B4" s="11" t="s">
        <v>7</v>
      </c>
      <c r="C4" s="26"/>
      <c r="D4" s="24"/>
      <c r="E4" s="58" t="s">
        <v>37</v>
      </c>
      <c r="F4" s="24"/>
      <c r="G4" s="24"/>
      <c r="H4" s="24"/>
      <c r="I4" s="24"/>
      <c r="J4" s="24"/>
      <c r="K4" s="24"/>
      <c r="L4" s="24"/>
      <c r="M4" s="24"/>
      <c r="N4" s="24"/>
      <c r="O4" s="24"/>
      <c r="P4" s="24"/>
      <c r="Q4" s="24"/>
      <c r="R4" s="24"/>
      <c r="S4" s="24"/>
      <c r="T4" s="24"/>
      <c r="U4" s="24"/>
      <c r="V4" s="24"/>
    </row>
    <row r="5" spans="1:38" ht="14.25">
      <c r="A5" s="9"/>
      <c r="B5" s="10"/>
      <c r="C5" s="24"/>
      <c r="D5" s="24"/>
      <c r="E5" s="24"/>
      <c r="F5" s="24"/>
      <c r="G5" s="24"/>
      <c r="H5" s="24"/>
      <c r="I5" s="24"/>
      <c r="J5" s="24"/>
      <c r="K5" s="24"/>
      <c r="L5" s="24"/>
      <c r="M5" s="24"/>
      <c r="N5" s="24"/>
      <c r="O5" s="24"/>
      <c r="P5" s="24"/>
      <c r="Q5" s="24"/>
      <c r="R5" s="24"/>
      <c r="S5" s="24"/>
      <c r="T5" s="24"/>
      <c r="U5" s="24"/>
      <c r="V5" s="24"/>
    </row>
    <row r="6" spans="1:38" s="20" customFormat="1" ht="14.25">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25">
      <c r="A7" s="9"/>
      <c r="B7" s="18"/>
      <c r="C7" s="29"/>
      <c r="D7" s="30"/>
      <c r="E7" s="30"/>
      <c r="F7" s="29"/>
      <c r="G7" s="30"/>
      <c r="H7" s="30"/>
      <c r="I7" s="30"/>
      <c r="J7" s="30"/>
      <c r="K7" s="30"/>
      <c r="L7" s="56"/>
      <c r="M7" s="30"/>
      <c r="N7" s="30"/>
      <c r="O7" s="30"/>
      <c r="P7" s="30"/>
      <c r="Q7" s="30"/>
      <c r="R7" s="30"/>
      <c r="S7" s="56"/>
      <c r="T7" s="30"/>
      <c r="U7" s="30"/>
      <c r="V7" s="30"/>
    </row>
    <row r="8" spans="1:38" s="54" customFormat="1" ht="20.25">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25">
      <c r="A9" s="9"/>
      <c r="B9" s="12"/>
      <c r="C9" s="31" t="s">
        <v>14</v>
      </c>
      <c r="D9" s="26"/>
      <c r="E9" s="32"/>
      <c r="F9" s="26"/>
      <c r="G9" s="26"/>
      <c r="H9" s="26"/>
      <c r="I9" s="26"/>
      <c r="J9" s="26"/>
      <c r="K9" s="26"/>
      <c r="L9" s="32"/>
      <c r="M9" s="26"/>
      <c r="N9" s="26"/>
      <c r="O9" s="26"/>
      <c r="P9" s="26"/>
      <c r="Q9" s="26"/>
      <c r="R9" s="26"/>
      <c r="S9" s="32"/>
      <c r="T9" s="26"/>
      <c r="U9" s="26"/>
      <c r="V9" s="26"/>
    </row>
    <row r="10" spans="1:38" ht="14.25">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25">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25">
      <c r="A12" s="9"/>
      <c r="B12" s="12"/>
      <c r="C12" s="31" t="s">
        <v>74</v>
      </c>
      <c r="D12" s="26"/>
      <c r="E12" s="32"/>
      <c r="F12" s="45"/>
      <c r="G12" s="45"/>
      <c r="H12" s="45"/>
      <c r="I12" s="45"/>
      <c r="J12" s="64"/>
      <c r="K12" s="64"/>
      <c r="L12" s="61"/>
      <c r="M12" s="43"/>
      <c r="N12" s="43"/>
      <c r="O12" s="43"/>
      <c r="P12" s="43"/>
      <c r="Q12" s="64"/>
      <c r="R12" s="65"/>
      <c r="S12" s="61"/>
      <c r="T12" s="43"/>
      <c r="U12" s="44"/>
      <c r="V12" s="44"/>
    </row>
    <row r="13" spans="1:38" ht="14.25">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25">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25">
      <c r="A15" s="9"/>
      <c r="B15" s="12"/>
      <c r="C15" s="31" t="s">
        <v>15</v>
      </c>
      <c r="D15" s="26"/>
      <c r="E15" s="32"/>
      <c r="F15" s="43"/>
      <c r="G15" s="43"/>
      <c r="H15" s="43"/>
      <c r="I15" s="43"/>
      <c r="J15" s="64"/>
      <c r="K15" s="64"/>
      <c r="L15" s="60"/>
      <c r="M15" s="43"/>
      <c r="N15" s="43"/>
      <c r="O15" s="43"/>
      <c r="P15" s="43"/>
      <c r="Q15" s="64"/>
      <c r="R15" s="64"/>
      <c r="S15" s="60"/>
      <c r="T15" s="43"/>
      <c r="U15" s="44"/>
      <c r="V15" s="44"/>
    </row>
    <row r="16" spans="1:38" ht="14.25">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25">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25">
      <c r="A18" s="9"/>
      <c r="B18" s="12"/>
      <c r="C18" s="31" t="s">
        <v>10</v>
      </c>
      <c r="D18" s="26"/>
      <c r="E18" s="34"/>
      <c r="F18" s="43"/>
      <c r="G18" s="43"/>
      <c r="H18" s="43"/>
      <c r="I18" s="43"/>
      <c r="J18" s="64"/>
      <c r="K18" s="64"/>
      <c r="L18" s="60"/>
      <c r="M18" s="43"/>
      <c r="N18" s="43"/>
      <c r="O18" s="43"/>
      <c r="P18" s="43"/>
      <c r="Q18" s="64"/>
      <c r="R18" s="64"/>
      <c r="S18" s="60"/>
      <c r="T18" s="43"/>
      <c r="U18" s="44"/>
      <c r="V18" s="44"/>
    </row>
    <row r="19" spans="1:38" ht="14.25">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25">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25">
      <c r="A21" s="9"/>
      <c r="B21" s="12"/>
      <c r="C21" s="31" t="s">
        <v>16</v>
      </c>
      <c r="D21" s="26"/>
      <c r="E21" s="32"/>
      <c r="F21" s="43"/>
      <c r="G21" s="43"/>
      <c r="H21" s="43"/>
      <c r="I21" s="43"/>
      <c r="J21" s="64"/>
      <c r="K21" s="64"/>
      <c r="L21" s="60"/>
      <c r="M21" s="43"/>
      <c r="N21" s="43"/>
      <c r="O21" s="43"/>
      <c r="P21" s="43"/>
      <c r="Q21" s="64"/>
      <c r="R21" s="64"/>
      <c r="S21" s="60"/>
      <c r="T21" s="43"/>
      <c r="U21" s="44"/>
      <c r="V21" s="44"/>
    </row>
    <row r="22" spans="1:38" ht="14.25">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25">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25">
      <c r="A24" s="9"/>
      <c r="B24" s="12"/>
      <c r="C24" s="31" t="s">
        <v>17</v>
      </c>
      <c r="D24" s="26"/>
      <c r="E24" s="32"/>
      <c r="F24" s="43"/>
      <c r="G24" s="43"/>
      <c r="H24" s="43"/>
      <c r="I24" s="43"/>
      <c r="J24" s="64"/>
      <c r="K24" s="64"/>
      <c r="L24" s="60"/>
      <c r="M24" s="43"/>
      <c r="N24" s="43"/>
      <c r="O24" s="43"/>
      <c r="P24" s="43"/>
      <c r="Q24" s="64"/>
      <c r="R24" s="64"/>
      <c r="S24" s="60"/>
      <c r="T24" s="43"/>
      <c r="U24" s="44"/>
      <c r="V24" s="44"/>
    </row>
    <row r="25" spans="1:38" ht="14.25">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25">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ht="14.65"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4.65" thickTop="1">
      <c r="A29" s="9"/>
      <c r="B29" s="9"/>
      <c r="C29" s="9"/>
      <c r="D29" s="9"/>
      <c r="E29" s="9"/>
      <c r="F29" s="9"/>
      <c r="G29" s="41"/>
      <c r="H29" s="41"/>
      <c r="I29" s="41"/>
      <c r="J29" s="41"/>
      <c r="K29" s="9"/>
      <c r="L29" s="9"/>
      <c r="M29" s="9"/>
      <c r="N29" s="9"/>
      <c r="O29" s="9"/>
      <c r="P29" s="9"/>
      <c r="Q29" s="9"/>
      <c r="R29" s="9"/>
      <c r="S29" s="9"/>
      <c r="T29" s="9"/>
      <c r="U29" s="9"/>
      <c r="V29" s="9"/>
    </row>
    <row r="30" spans="1:38" ht="14.25" hidden="1">
      <c r="A30" s="9"/>
      <c r="B30" s="9"/>
      <c r="C30" s="9"/>
      <c r="D30" s="9"/>
      <c r="E30" s="9"/>
      <c r="F30" s="9"/>
      <c r="G30" s="41"/>
      <c r="H30" s="41"/>
      <c r="I30" s="41"/>
      <c r="J30" s="41"/>
      <c r="K30" s="9"/>
      <c r="L30" s="9"/>
      <c r="M30" s="9"/>
      <c r="N30" s="9"/>
      <c r="O30" s="9"/>
      <c r="P30" s="9"/>
      <c r="Q30" s="9"/>
      <c r="R30" s="9"/>
      <c r="S30" s="9"/>
      <c r="T30" s="9"/>
      <c r="U30" s="9"/>
      <c r="V30" s="9"/>
    </row>
    <row r="31" spans="1:38" ht="14.25" hidden="1">
      <c r="A31" s="9"/>
      <c r="B31" s="9"/>
      <c r="C31" s="9"/>
      <c r="D31" s="9"/>
      <c r="E31" s="9"/>
      <c r="F31" s="9"/>
      <c r="G31" s="41"/>
      <c r="H31" s="41"/>
      <c r="I31" s="41"/>
      <c r="J31" s="41"/>
      <c r="K31" s="9"/>
      <c r="L31" s="9"/>
      <c r="M31" s="9"/>
      <c r="N31" s="9"/>
      <c r="O31" s="9"/>
      <c r="P31" s="9"/>
      <c r="Q31" s="9"/>
      <c r="R31" s="9"/>
      <c r="S31" s="9"/>
      <c r="T31" s="9"/>
      <c r="U31" s="9"/>
      <c r="V31" s="9"/>
    </row>
    <row r="32" spans="1:38" ht="14.25" hidden="1">
      <c r="A32" s="9"/>
      <c r="B32" s="9"/>
      <c r="C32" s="9"/>
      <c r="D32" s="9"/>
      <c r="E32" s="9"/>
      <c r="F32" s="9"/>
      <c r="G32" s="41"/>
      <c r="H32" s="41"/>
      <c r="I32" s="41"/>
      <c r="J32" s="41"/>
      <c r="K32" s="9"/>
      <c r="L32" s="9"/>
      <c r="M32" s="9"/>
      <c r="N32" s="9"/>
      <c r="O32" s="9"/>
      <c r="P32" s="9"/>
      <c r="Q32" s="9"/>
      <c r="R32" s="9"/>
      <c r="S32" s="9"/>
      <c r="T32" s="9"/>
      <c r="U32" s="9"/>
      <c r="V32" s="9"/>
    </row>
    <row r="33" spans="7:10" s="9" customFormat="1" ht="14.25" hidden="1">
      <c r="G33" s="41"/>
      <c r="H33" s="41"/>
      <c r="I33" s="41"/>
      <c r="J33" s="41"/>
    </row>
    <row r="34" spans="7:10" s="9" customFormat="1" ht="14.25" hidden="1">
      <c r="G34" s="41"/>
      <c r="H34" s="41"/>
      <c r="I34" s="41"/>
      <c r="J34" s="41"/>
    </row>
    <row r="35" spans="7:10" s="9" customFormat="1" ht="14.25" hidden="1">
      <c r="G35" s="41"/>
      <c r="H35" s="41"/>
      <c r="I35" s="41"/>
      <c r="J35" s="41"/>
    </row>
    <row r="36" spans="7:10" s="9" customFormat="1" ht="14.25" hidden="1">
      <c r="G36" s="41"/>
      <c r="H36" s="41"/>
      <c r="I36" s="41"/>
      <c r="J36" s="41"/>
    </row>
    <row r="37" spans="7:10" s="9" customFormat="1" ht="14.25" hidden="1">
      <c r="G37" s="41"/>
      <c r="H37" s="41"/>
      <c r="I37" s="41"/>
      <c r="J37" s="41"/>
    </row>
    <row r="38" spans="7:10" s="9" customFormat="1" ht="14.25" hidden="1">
      <c r="G38" s="41"/>
      <c r="H38" s="41"/>
      <c r="I38" s="41"/>
      <c r="J38" s="41"/>
    </row>
    <row r="39" spans="7:10" s="9" customFormat="1" ht="14.25" hidden="1">
      <c r="G39" s="41"/>
      <c r="H39" s="41"/>
      <c r="I39" s="41"/>
      <c r="J39" s="41"/>
    </row>
    <row r="40" spans="7:10" s="9" customFormat="1" ht="14.25" hidden="1">
      <c r="G40" s="41"/>
      <c r="H40" s="41"/>
      <c r="I40" s="41"/>
      <c r="J40" s="41"/>
    </row>
    <row r="41" spans="7:10" s="9" customFormat="1" ht="14.25" hidden="1">
      <c r="G41" s="41"/>
      <c r="H41" s="41"/>
      <c r="I41" s="41"/>
      <c r="J41" s="41"/>
    </row>
    <row r="42" spans="7:10" s="9" customFormat="1" ht="14.25" hidden="1">
      <c r="G42" s="41"/>
      <c r="H42" s="41"/>
      <c r="I42" s="41"/>
      <c r="J42" s="41"/>
    </row>
    <row r="43" spans="7:10" s="9" customFormat="1" ht="14.25" hidden="1">
      <c r="G43" s="41"/>
      <c r="H43" s="41"/>
      <c r="I43" s="41"/>
      <c r="J43" s="41"/>
    </row>
    <row r="44" spans="7:10" s="9" customFormat="1" ht="14.25" hidden="1">
      <c r="G44" s="41"/>
      <c r="H44" s="41"/>
      <c r="I44" s="41"/>
      <c r="J44" s="41"/>
    </row>
    <row r="45" spans="7:10" s="9" customFormat="1" ht="14.25" hidden="1">
      <c r="G45" s="41"/>
      <c r="H45" s="41"/>
      <c r="I45" s="41"/>
      <c r="J45" s="41"/>
    </row>
    <row r="46" spans="7:10" s="9" customFormat="1" ht="14.25" hidden="1">
      <c r="G46" s="41"/>
      <c r="H46" s="41"/>
      <c r="I46" s="41"/>
      <c r="J46" s="41"/>
    </row>
    <row r="47" spans="7:10" s="9" customFormat="1" ht="14.25" hidden="1">
      <c r="G47" s="41"/>
      <c r="H47" s="41"/>
      <c r="I47" s="41"/>
      <c r="J47" s="41"/>
    </row>
    <row r="48" spans="7:10" s="9" customFormat="1" ht="14.25"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AG48"/>
  <sheetViews>
    <sheetView showGridLines="0" zoomScaleNormal="100" workbookViewId="0"/>
  </sheetViews>
  <sheetFormatPr defaultColWidth="0" defaultRowHeight="15" customHeight="1" zeroHeight="1"/>
  <cols>
    <col min="1" max="3" width="2.59765625" customWidth="1"/>
    <col min="4" max="4" width="9.1328125" customWidth="1"/>
    <col min="5" max="5" width="15.3984375" customWidth="1"/>
    <col min="6" max="6" width="11.1328125" bestFit="1" customWidth="1"/>
    <col min="7" max="7" width="9.1328125" customWidth="1"/>
    <col min="8" max="8" width="10.59765625" bestFit="1" customWidth="1"/>
    <col min="9" max="10" width="9.1328125" customWidth="1"/>
    <col min="11" max="11" width="10.265625" bestFit="1" customWidth="1"/>
    <col min="12" max="12" width="12.265625" bestFit="1" customWidth="1"/>
    <col min="13" max="13" width="12.59765625" bestFit="1" customWidth="1"/>
    <col min="14" max="15" width="9.1328125" customWidth="1"/>
    <col min="16" max="16" width="11.86328125"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30</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25">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25">
      <c r="A12" s="9"/>
      <c r="B12" s="12"/>
      <c r="C12" s="31" t="s">
        <v>74</v>
      </c>
      <c r="D12" s="26"/>
      <c r="E12" s="32"/>
      <c r="F12" s="45"/>
      <c r="G12" s="45"/>
      <c r="H12" s="45"/>
      <c r="I12" s="64"/>
      <c r="J12" s="61"/>
      <c r="K12" s="43"/>
      <c r="L12" s="43"/>
      <c r="M12" s="43"/>
      <c r="N12" s="65"/>
      <c r="O12" s="61"/>
      <c r="P12" s="44"/>
      <c r="Q12" s="44"/>
    </row>
    <row r="13" spans="1:33" ht="14.25">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25">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25">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25">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25">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25">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ht="14.65"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6:8" s="9" customFormat="1" ht="14.25" hidden="1">
      <c r="F33" s="41"/>
      <c r="G33" s="41"/>
      <c r="H33" s="41"/>
    </row>
    <row r="34" spans="6:8" s="9" customFormat="1" ht="14.25" hidden="1">
      <c r="F34" s="41"/>
      <c r="G34" s="41"/>
      <c r="H34" s="41"/>
    </row>
    <row r="35" spans="6:8" s="9" customFormat="1" ht="14.25" hidden="1">
      <c r="F35" s="41"/>
      <c r="G35" s="41"/>
      <c r="H35" s="41"/>
    </row>
    <row r="36" spans="6:8" s="9" customFormat="1" ht="14.25" hidden="1">
      <c r="F36" s="41"/>
      <c r="G36" s="41"/>
      <c r="H36" s="41"/>
    </row>
    <row r="37" spans="6:8" s="9" customFormat="1" ht="14.25" hidden="1">
      <c r="F37" s="41"/>
      <c r="G37" s="41"/>
      <c r="H37" s="41"/>
    </row>
    <row r="38" spans="6:8" s="9" customFormat="1" ht="14.25" hidden="1">
      <c r="F38" s="41"/>
      <c r="G38" s="41"/>
      <c r="H38" s="41"/>
    </row>
    <row r="39" spans="6:8" s="9" customFormat="1" ht="14.25" hidden="1">
      <c r="F39" s="41"/>
      <c r="G39" s="41"/>
      <c r="H39" s="41"/>
    </row>
    <row r="40" spans="6:8" s="9" customFormat="1" ht="14.25" hidden="1">
      <c r="F40" s="41"/>
      <c r="G40" s="41"/>
      <c r="H40" s="41"/>
    </row>
    <row r="41" spans="6:8" s="9" customFormat="1" ht="14.25" hidden="1">
      <c r="F41" s="41"/>
      <c r="G41" s="41"/>
      <c r="H41" s="41"/>
    </row>
    <row r="42" spans="6:8" s="9" customFormat="1" ht="14.25" hidden="1">
      <c r="F42" s="41"/>
      <c r="G42" s="41"/>
      <c r="H42" s="41"/>
    </row>
    <row r="43" spans="6:8" s="9" customFormat="1" ht="14.25" hidden="1">
      <c r="F43" s="41"/>
      <c r="G43" s="41"/>
      <c r="H43" s="41"/>
    </row>
    <row r="44" spans="6:8" s="9" customFormat="1" ht="14.25" hidden="1">
      <c r="F44" s="41"/>
      <c r="G44" s="41"/>
      <c r="H44" s="41"/>
    </row>
    <row r="45" spans="6:8" s="9" customFormat="1" ht="14.25" hidden="1">
      <c r="F45" s="41"/>
      <c r="G45" s="41"/>
      <c r="H45" s="41"/>
    </row>
    <row r="46" spans="6:8" s="9" customFormat="1" ht="14.25" hidden="1">
      <c r="F46" s="41"/>
      <c r="G46" s="41"/>
      <c r="H46" s="41"/>
    </row>
    <row r="47" spans="6:8" s="9" customFormat="1" ht="14.25" hidden="1">
      <c r="F47" s="41"/>
      <c r="G47" s="41"/>
      <c r="H47" s="41"/>
    </row>
    <row r="48" spans="6:8" s="9" customFormat="1" ht="14.25"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fitToPage="1"/>
  </sheetPr>
  <dimension ref="A1:AG48"/>
  <sheetViews>
    <sheetView showGridLines="0" zoomScaleNormal="100" workbookViewId="0"/>
  </sheetViews>
  <sheetFormatPr defaultColWidth="0" defaultRowHeight="15" customHeight="1" zeroHeight="1"/>
  <cols>
    <col min="1" max="3" width="2.59765625" customWidth="1"/>
    <col min="4" max="4" width="9.1328125" customWidth="1"/>
    <col min="5" max="5" width="15.3984375" customWidth="1"/>
    <col min="6" max="6" width="11.1328125" bestFit="1" customWidth="1"/>
    <col min="7" max="7" width="9.1328125" customWidth="1"/>
    <col min="8" max="8" width="10.59765625" bestFit="1" customWidth="1"/>
    <col min="9" max="10" width="9.1328125" customWidth="1"/>
    <col min="11" max="11" width="10.265625" bestFit="1" customWidth="1"/>
    <col min="12" max="12" width="12.265625" bestFit="1" customWidth="1"/>
    <col min="13" max="13" width="12.59765625" bestFit="1" customWidth="1"/>
    <col min="14" max="15" width="9.1328125" customWidth="1"/>
    <col min="16" max="16" width="11.86328125"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26</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25">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25">
      <c r="A12" s="9"/>
      <c r="B12" s="12"/>
      <c r="C12" s="31" t="s">
        <v>74</v>
      </c>
      <c r="D12" s="26"/>
      <c r="E12" s="32"/>
      <c r="F12" s="45"/>
      <c r="G12" s="45"/>
      <c r="H12" s="45"/>
      <c r="I12" s="64"/>
      <c r="J12" s="61"/>
      <c r="K12" s="43"/>
      <c r="L12" s="43"/>
      <c r="M12" s="43"/>
      <c r="N12" s="65"/>
      <c r="O12" s="61"/>
      <c r="P12" s="44"/>
      <c r="Q12" s="44"/>
    </row>
    <row r="13" spans="1:33" ht="14.25">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25">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25">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25">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25">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25">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ht="14.65"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1:17" ht="14.25" hidden="1">
      <c r="A33" s="9"/>
      <c r="B33" s="9"/>
      <c r="C33" s="9"/>
      <c r="D33" s="9"/>
      <c r="E33" s="9"/>
      <c r="F33" s="41"/>
      <c r="G33" s="41"/>
      <c r="H33" s="41"/>
      <c r="I33" s="9"/>
      <c r="J33" s="9"/>
      <c r="K33" s="9"/>
      <c r="L33" s="9"/>
      <c r="M33" s="9"/>
      <c r="N33" s="9"/>
      <c r="O33" s="9"/>
      <c r="P33" s="9"/>
      <c r="Q33" s="9"/>
    </row>
    <row r="34" spans="1:17" ht="14.25" hidden="1">
      <c r="A34" s="9"/>
      <c r="B34" s="9"/>
      <c r="C34" s="9"/>
      <c r="D34" s="9"/>
      <c r="E34" s="9"/>
      <c r="F34" s="41"/>
      <c r="G34" s="41"/>
      <c r="H34" s="41"/>
      <c r="I34" s="9"/>
      <c r="J34" s="9"/>
      <c r="K34" s="9"/>
      <c r="L34" s="9"/>
      <c r="M34" s="9"/>
      <c r="N34" s="9"/>
      <c r="O34" s="9"/>
      <c r="P34" s="9"/>
      <c r="Q34" s="9"/>
    </row>
    <row r="35" spans="1:17" ht="14.25" hidden="1">
      <c r="A35" s="9"/>
      <c r="B35" s="9"/>
      <c r="C35" s="9"/>
      <c r="D35" s="9"/>
      <c r="E35" s="9"/>
      <c r="F35" s="41"/>
      <c r="G35" s="41"/>
      <c r="H35" s="41"/>
      <c r="I35" s="9"/>
      <c r="J35" s="9"/>
      <c r="K35" s="9"/>
      <c r="L35" s="9"/>
      <c r="M35" s="9"/>
      <c r="N35" s="9"/>
      <c r="O35" s="9"/>
      <c r="P35" s="9"/>
      <c r="Q35" s="9"/>
    </row>
    <row r="36" spans="1:17" ht="14.25" hidden="1">
      <c r="A36" s="9"/>
      <c r="B36" s="9"/>
      <c r="C36" s="9"/>
      <c r="D36" s="9"/>
      <c r="E36" s="9"/>
      <c r="F36" s="41"/>
      <c r="G36" s="41"/>
      <c r="H36" s="41"/>
      <c r="I36" s="9"/>
      <c r="J36" s="9"/>
      <c r="K36" s="9"/>
      <c r="L36" s="9"/>
      <c r="M36" s="9"/>
      <c r="N36" s="9"/>
      <c r="O36" s="9"/>
      <c r="P36" s="9"/>
      <c r="Q36" s="9"/>
    </row>
    <row r="37" spans="1:17" ht="14.25" hidden="1">
      <c r="A37" s="9"/>
      <c r="B37" s="9"/>
      <c r="C37" s="9"/>
      <c r="D37" s="9"/>
      <c r="E37" s="9"/>
      <c r="F37" s="41"/>
      <c r="G37" s="41"/>
      <c r="H37" s="41"/>
      <c r="I37" s="9"/>
      <c r="J37" s="9"/>
      <c r="K37" s="9"/>
      <c r="L37" s="9"/>
      <c r="M37" s="9"/>
      <c r="N37" s="9"/>
      <c r="O37" s="9"/>
      <c r="P37" s="9"/>
      <c r="Q37" s="9"/>
    </row>
    <row r="38" spans="1:17" ht="14.25" hidden="1">
      <c r="A38" s="9"/>
      <c r="B38" s="9"/>
      <c r="C38" s="9"/>
      <c r="D38" s="9"/>
      <c r="E38" s="9"/>
      <c r="F38" s="41"/>
      <c r="G38" s="41"/>
      <c r="H38" s="41"/>
      <c r="I38" s="9"/>
      <c r="J38" s="9"/>
      <c r="K38" s="9"/>
      <c r="L38" s="9"/>
      <c r="M38" s="9"/>
      <c r="N38" s="9"/>
      <c r="O38" s="9"/>
      <c r="P38" s="9"/>
      <c r="Q38" s="9"/>
    </row>
    <row r="39" spans="1:17" ht="14.25" hidden="1">
      <c r="A39" s="9"/>
      <c r="B39" s="9"/>
      <c r="C39" s="9"/>
      <c r="D39" s="9"/>
      <c r="E39" s="9"/>
      <c r="F39" s="41"/>
      <c r="G39" s="41"/>
      <c r="H39" s="41"/>
      <c r="I39" s="9"/>
      <c r="J39" s="9"/>
      <c r="K39" s="9"/>
      <c r="L39" s="9"/>
      <c r="M39" s="9"/>
      <c r="N39" s="9"/>
      <c r="O39" s="9"/>
      <c r="P39" s="9"/>
      <c r="Q39" s="9"/>
    </row>
    <row r="40" spans="1:17" ht="14.25" hidden="1">
      <c r="A40" s="9"/>
      <c r="B40" s="9"/>
      <c r="C40" s="9"/>
      <c r="D40" s="9"/>
      <c r="E40" s="9"/>
      <c r="F40" s="41"/>
      <c r="G40" s="41"/>
      <c r="H40" s="41"/>
      <c r="I40" s="9"/>
      <c r="J40" s="9"/>
      <c r="K40" s="9"/>
      <c r="L40" s="9"/>
      <c r="M40" s="9"/>
      <c r="N40" s="9"/>
      <c r="O40" s="9"/>
      <c r="P40" s="9"/>
      <c r="Q40" s="9"/>
    </row>
    <row r="41" spans="1:17" ht="14.25" hidden="1">
      <c r="A41" s="9"/>
      <c r="B41" s="9"/>
      <c r="C41" s="9"/>
      <c r="D41" s="9"/>
      <c r="E41" s="9"/>
      <c r="F41" s="41"/>
      <c r="G41" s="41"/>
      <c r="H41" s="41"/>
      <c r="I41" s="9"/>
      <c r="J41" s="9"/>
      <c r="K41" s="9"/>
      <c r="L41" s="9"/>
      <c r="M41" s="9"/>
      <c r="N41" s="9"/>
      <c r="O41" s="9"/>
      <c r="P41" s="9"/>
      <c r="Q41" s="9"/>
    </row>
    <row r="42" spans="1:17" ht="14.25" hidden="1">
      <c r="A42" s="9"/>
      <c r="B42" s="9"/>
      <c r="C42" s="9"/>
      <c r="D42" s="9"/>
      <c r="E42" s="9"/>
      <c r="F42" s="41"/>
      <c r="G42" s="41"/>
      <c r="H42" s="41"/>
      <c r="I42" s="9"/>
      <c r="J42" s="9"/>
      <c r="K42" s="9"/>
      <c r="L42" s="9"/>
      <c r="M42" s="9"/>
      <c r="N42" s="9"/>
      <c r="O42" s="9"/>
      <c r="P42" s="9"/>
      <c r="Q42" s="9"/>
    </row>
    <row r="43" spans="1:17" ht="14.25" hidden="1">
      <c r="A43" s="9"/>
      <c r="B43" s="9"/>
      <c r="C43" s="9"/>
      <c r="D43" s="9"/>
      <c r="E43" s="9"/>
      <c r="F43" s="41"/>
      <c r="G43" s="41"/>
      <c r="H43" s="41"/>
      <c r="I43" s="9"/>
      <c r="J43" s="9"/>
      <c r="K43" s="9"/>
      <c r="L43" s="9"/>
      <c r="M43" s="9"/>
      <c r="N43" s="9"/>
      <c r="O43" s="9"/>
      <c r="P43" s="9"/>
      <c r="Q43" s="9"/>
    </row>
    <row r="44" spans="1:17" ht="14.25" hidden="1">
      <c r="A44" s="9"/>
      <c r="B44" s="9"/>
      <c r="C44" s="9"/>
      <c r="D44" s="9"/>
      <c r="E44" s="9"/>
      <c r="F44" s="41"/>
      <c r="G44" s="41"/>
      <c r="H44" s="41"/>
      <c r="I44" s="9"/>
      <c r="J44" s="9"/>
      <c r="K44" s="9"/>
      <c r="L44" s="9"/>
      <c r="M44" s="9"/>
      <c r="N44" s="9"/>
      <c r="O44" s="9"/>
      <c r="P44" s="9"/>
      <c r="Q44" s="9"/>
    </row>
    <row r="45" spans="1:17" ht="14.25" hidden="1">
      <c r="A45" s="9"/>
      <c r="B45" s="9"/>
      <c r="C45" s="9"/>
      <c r="D45" s="9"/>
      <c r="E45" s="9"/>
      <c r="F45" s="41"/>
      <c r="G45" s="41"/>
      <c r="H45" s="41"/>
      <c r="I45" s="9"/>
      <c r="J45" s="9"/>
      <c r="K45" s="9"/>
      <c r="L45" s="9"/>
      <c r="M45" s="9"/>
      <c r="N45" s="9"/>
      <c r="O45" s="9"/>
      <c r="P45" s="9"/>
      <c r="Q45" s="9"/>
    </row>
    <row r="46" spans="1:17" ht="14.25" hidden="1">
      <c r="A46" s="9"/>
      <c r="B46" s="9"/>
      <c r="C46" s="9"/>
      <c r="D46" s="9"/>
      <c r="E46" s="9"/>
      <c r="F46" s="41"/>
      <c r="G46" s="41"/>
      <c r="H46" s="41"/>
      <c r="I46" s="9"/>
      <c r="J46" s="9"/>
      <c r="K46" s="9"/>
      <c r="L46" s="9"/>
      <c r="M46" s="9"/>
      <c r="N46" s="9"/>
      <c r="O46" s="9"/>
      <c r="P46" s="9"/>
      <c r="Q46" s="9"/>
    </row>
    <row r="47" spans="1:17" ht="14.25" hidden="1">
      <c r="A47" s="9"/>
      <c r="B47" s="9"/>
      <c r="C47" s="9"/>
      <c r="D47" s="9"/>
      <c r="E47" s="9"/>
      <c r="F47" s="41"/>
      <c r="G47" s="41"/>
      <c r="H47" s="41"/>
      <c r="I47" s="9"/>
      <c r="J47" s="9"/>
      <c r="K47" s="9"/>
      <c r="L47" s="9"/>
      <c r="M47" s="9"/>
      <c r="N47" s="9"/>
      <c r="O47" s="9"/>
      <c r="P47" s="9"/>
      <c r="Q47" s="9"/>
    </row>
    <row r="48" spans="1:17" ht="14.25"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fitToPage="1"/>
  </sheetPr>
  <dimension ref="A1:AG48"/>
  <sheetViews>
    <sheetView showGridLines="0" zoomScaleNormal="100" workbookViewId="0"/>
  </sheetViews>
  <sheetFormatPr defaultColWidth="0" defaultRowHeight="15" customHeight="1" zeroHeight="1"/>
  <cols>
    <col min="1" max="3" width="2.59765625" customWidth="1"/>
    <col min="4" max="4" width="9.1328125" customWidth="1"/>
    <col min="5" max="5" width="15.3984375" customWidth="1"/>
    <col min="6" max="6" width="11" bestFit="1" customWidth="1"/>
    <col min="7" max="7" width="9.1328125" customWidth="1"/>
    <col min="8" max="8" width="11" bestFit="1" customWidth="1"/>
    <col min="9" max="10" width="9.1328125" customWidth="1"/>
    <col min="11" max="11" width="11" bestFit="1" customWidth="1"/>
    <col min="12" max="12" width="11.86328125" bestFit="1" customWidth="1"/>
    <col min="13" max="13" width="12.1328125" bestFit="1" customWidth="1"/>
    <col min="14" max="15" width="9.1328125" customWidth="1"/>
    <col min="16" max="16" width="11.86328125"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25</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25">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25">
      <c r="A12" s="9"/>
      <c r="B12" s="12"/>
      <c r="C12" s="31" t="s">
        <v>20</v>
      </c>
      <c r="D12" s="26"/>
      <c r="E12" s="32"/>
      <c r="F12" s="45"/>
      <c r="G12" s="45"/>
      <c r="H12" s="45"/>
      <c r="I12" s="64"/>
      <c r="J12" s="61"/>
      <c r="K12" s="43"/>
      <c r="L12" s="43"/>
      <c r="M12" s="43"/>
      <c r="N12" s="65"/>
      <c r="O12" s="61"/>
      <c r="P12" s="44"/>
      <c r="Q12" s="44"/>
    </row>
    <row r="13" spans="1:33" ht="14.25">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25">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25">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25">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25">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25">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ht="14.65"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1:17" ht="14.25" hidden="1">
      <c r="A33" s="9"/>
      <c r="B33" s="9"/>
      <c r="C33" s="9"/>
      <c r="D33" s="9"/>
      <c r="E33" s="9"/>
      <c r="F33" s="41"/>
      <c r="G33" s="41"/>
      <c r="H33" s="41"/>
      <c r="I33" s="9"/>
      <c r="J33" s="9"/>
      <c r="K33" s="9"/>
      <c r="L33" s="9"/>
      <c r="M33" s="9"/>
      <c r="N33" s="9"/>
      <c r="O33" s="9"/>
      <c r="P33" s="9"/>
      <c r="Q33" s="9"/>
    </row>
    <row r="34" spans="1:17" ht="14.25" hidden="1">
      <c r="A34" s="9"/>
      <c r="B34" s="9"/>
      <c r="C34" s="9"/>
      <c r="D34" s="9"/>
      <c r="E34" s="9"/>
      <c r="F34" s="41"/>
      <c r="G34" s="41"/>
      <c r="H34" s="41"/>
      <c r="I34" s="9"/>
      <c r="J34" s="9"/>
      <c r="K34" s="9"/>
      <c r="L34" s="9"/>
      <c r="M34" s="9"/>
      <c r="N34" s="9"/>
      <c r="O34" s="9"/>
      <c r="P34" s="9"/>
      <c r="Q34" s="9"/>
    </row>
    <row r="35" spans="1:17" ht="14.25" hidden="1">
      <c r="A35" s="9"/>
      <c r="B35" s="9"/>
      <c r="C35" s="9"/>
      <c r="D35" s="9"/>
      <c r="E35" s="9"/>
      <c r="F35" s="41"/>
      <c r="G35" s="41"/>
      <c r="H35" s="41"/>
      <c r="I35" s="9"/>
      <c r="J35" s="9"/>
      <c r="K35" s="9"/>
      <c r="L35" s="9"/>
      <c r="M35" s="9"/>
      <c r="N35" s="9"/>
      <c r="O35" s="9"/>
      <c r="P35" s="9"/>
      <c r="Q35" s="9"/>
    </row>
    <row r="36" spans="1:17" ht="14.25" hidden="1">
      <c r="A36" s="9"/>
      <c r="B36" s="9"/>
      <c r="C36" s="9"/>
      <c r="D36" s="9"/>
      <c r="E36" s="9"/>
      <c r="F36" s="41"/>
      <c r="G36" s="41"/>
      <c r="H36" s="41"/>
      <c r="I36" s="9"/>
      <c r="J36" s="9"/>
      <c r="K36" s="9"/>
      <c r="L36" s="9"/>
      <c r="M36" s="9"/>
      <c r="N36" s="9"/>
      <c r="O36" s="9"/>
      <c r="P36" s="9"/>
      <c r="Q36" s="9"/>
    </row>
    <row r="37" spans="1:17" ht="14.25" hidden="1">
      <c r="A37" s="9"/>
      <c r="B37" s="9"/>
      <c r="C37" s="9"/>
      <c r="D37" s="9"/>
      <c r="E37" s="9"/>
      <c r="F37" s="41"/>
      <c r="G37" s="41"/>
      <c r="H37" s="41"/>
      <c r="I37" s="9"/>
      <c r="J37" s="9"/>
      <c r="K37" s="9"/>
      <c r="L37" s="9"/>
      <c r="M37" s="9"/>
      <c r="N37" s="9"/>
      <c r="O37" s="9"/>
      <c r="P37" s="9"/>
      <c r="Q37" s="9"/>
    </row>
    <row r="38" spans="1:17" ht="14.25" hidden="1">
      <c r="A38" s="9"/>
      <c r="B38" s="9"/>
      <c r="C38" s="9"/>
      <c r="D38" s="9"/>
      <c r="E38" s="9"/>
      <c r="F38" s="41"/>
      <c r="G38" s="41"/>
      <c r="H38" s="41"/>
      <c r="I38" s="9"/>
      <c r="J38" s="9"/>
      <c r="K38" s="9"/>
      <c r="L38" s="9"/>
      <c r="M38" s="9"/>
      <c r="N38" s="9"/>
      <c r="O38" s="9"/>
      <c r="P38" s="9"/>
      <c r="Q38" s="9"/>
    </row>
    <row r="39" spans="1:17" ht="14.25" hidden="1">
      <c r="A39" s="9"/>
      <c r="B39" s="9"/>
      <c r="C39" s="9"/>
      <c r="D39" s="9"/>
      <c r="E39" s="9"/>
      <c r="F39" s="41"/>
      <c r="G39" s="41"/>
      <c r="H39" s="41"/>
      <c r="I39" s="9"/>
      <c r="J39" s="9"/>
      <c r="K39" s="9"/>
      <c r="L39" s="9"/>
      <c r="M39" s="9"/>
      <c r="N39" s="9"/>
      <c r="O39" s="9"/>
      <c r="P39" s="9"/>
      <c r="Q39" s="9"/>
    </row>
    <row r="40" spans="1:17" ht="14.25" hidden="1">
      <c r="A40" s="9"/>
      <c r="B40" s="9"/>
      <c r="C40" s="9"/>
      <c r="D40" s="9"/>
      <c r="E40" s="9"/>
      <c r="F40" s="41"/>
      <c r="G40" s="41"/>
      <c r="H40" s="41"/>
      <c r="I40" s="9"/>
      <c r="J40" s="9"/>
      <c r="K40" s="9"/>
      <c r="L40" s="9"/>
      <c r="M40" s="9"/>
      <c r="N40" s="9"/>
      <c r="O40" s="9"/>
      <c r="P40" s="9"/>
      <c r="Q40" s="9"/>
    </row>
    <row r="41" spans="1:17" ht="14.25" hidden="1">
      <c r="A41" s="9"/>
      <c r="B41" s="9"/>
      <c r="C41" s="9"/>
      <c r="D41" s="9"/>
      <c r="E41" s="9"/>
      <c r="F41" s="41"/>
      <c r="G41" s="41"/>
      <c r="H41" s="41"/>
      <c r="I41" s="9"/>
      <c r="J41" s="9"/>
      <c r="K41" s="9"/>
      <c r="L41" s="9"/>
      <c r="M41" s="9"/>
      <c r="N41" s="9"/>
      <c r="O41" s="9"/>
      <c r="P41" s="9"/>
      <c r="Q41" s="9"/>
    </row>
    <row r="42" spans="1:17" ht="14.25" hidden="1">
      <c r="A42" s="9"/>
      <c r="B42" s="9"/>
      <c r="C42" s="9"/>
      <c r="D42" s="9"/>
      <c r="E42" s="9"/>
      <c r="F42" s="41"/>
      <c r="G42" s="41"/>
      <c r="H42" s="41"/>
      <c r="I42" s="9"/>
      <c r="J42" s="9"/>
      <c r="K42" s="9"/>
      <c r="L42" s="9"/>
      <c r="M42" s="9"/>
      <c r="N42" s="9"/>
      <c r="O42" s="9"/>
      <c r="P42" s="9"/>
      <c r="Q42" s="9"/>
    </row>
    <row r="43" spans="1:17" ht="14.25" hidden="1">
      <c r="A43" s="9"/>
      <c r="B43" s="9"/>
      <c r="C43" s="9"/>
      <c r="D43" s="9"/>
      <c r="E43" s="9"/>
      <c r="F43" s="41"/>
      <c r="G43" s="41"/>
      <c r="H43" s="41"/>
      <c r="I43" s="9"/>
      <c r="J43" s="9"/>
      <c r="K43" s="9"/>
      <c r="L43" s="9"/>
      <c r="M43" s="9"/>
      <c r="N43" s="9"/>
      <c r="O43" s="9"/>
      <c r="P43" s="9"/>
      <c r="Q43" s="9"/>
    </row>
    <row r="44" spans="1:17" ht="14.25" hidden="1">
      <c r="A44" s="9"/>
      <c r="B44" s="9"/>
      <c r="C44" s="9"/>
      <c r="D44" s="9"/>
      <c r="E44" s="9"/>
      <c r="F44" s="41"/>
      <c r="G44" s="41"/>
      <c r="H44" s="41"/>
      <c r="I44" s="9"/>
      <c r="J44" s="9"/>
      <c r="K44" s="9"/>
      <c r="L44" s="9"/>
      <c r="M44" s="9"/>
      <c r="N44" s="9"/>
      <c r="O44" s="9"/>
      <c r="P44" s="9"/>
      <c r="Q44" s="9"/>
    </row>
    <row r="45" spans="1:17" ht="14.25" hidden="1">
      <c r="A45" s="9"/>
      <c r="B45" s="9"/>
      <c r="C45" s="9"/>
      <c r="D45" s="9"/>
      <c r="E45" s="9"/>
      <c r="F45" s="41"/>
      <c r="G45" s="41"/>
      <c r="H45" s="41"/>
      <c r="I45" s="9"/>
      <c r="J45" s="9"/>
      <c r="K45" s="9"/>
      <c r="L45" s="9"/>
      <c r="M45" s="9"/>
      <c r="N45" s="9"/>
      <c r="O45" s="9"/>
      <c r="P45" s="9"/>
      <c r="Q45" s="9"/>
    </row>
    <row r="46" spans="1:17" ht="14.25" hidden="1">
      <c r="A46" s="9"/>
      <c r="B46" s="9"/>
      <c r="C46" s="9"/>
      <c r="D46" s="9"/>
      <c r="E46" s="9"/>
      <c r="F46" s="41"/>
      <c r="G46" s="41"/>
      <c r="H46" s="41"/>
      <c r="I46" s="9"/>
      <c r="J46" s="9"/>
      <c r="K46" s="9"/>
      <c r="L46" s="9"/>
      <c r="M46" s="9"/>
      <c r="N46" s="9"/>
      <c r="O46" s="9"/>
      <c r="P46" s="9"/>
      <c r="Q46" s="9"/>
    </row>
    <row r="47" spans="1:17" ht="14.25" hidden="1">
      <c r="A47" s="9"/>
      <c r="B47" s="9"/>
      <c r="C47" s="9"/>
      <c r="D47" s="9"/>
      <c r="E47" s="9"/>
      <c r="F47" s="41"/>
      <c r="G47" s="41"/>
      <c r="H47" s="41"/>
      <c r="I47" s="9"/>
      <c r="J47" s="9"/>
      <c r="K47" s="9"/>
      <c r="L47" s="9"/>
      <c r="M47" s="9"/>
      <c r="N47" s="9"/>
      <c r="O47" s="9"/>
      <c r="P47" s="9"/>
      <c r="Q47" s="9"/>
    </row>
    <row r="48" spans="1:17" ht="14.25"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499984740745262"/>
    <pageSetUpPr fitToPage="1"/>
  </sheetPr>
  <dimension ref="A1:BI58"/>
  <sheetViews>
    <sheetView showGridLines="0" tabSelected="1" topLeftCell="D1" zoomScale="90" zoomScaleNormal="90" zoomScalePageLayoutView="40" workbookViewId="0">
      <selection activeCell="AH11" sqref="AH11"/>
    </sheetView>
  </sheetViews>
  <sheetFormatPr defaultColWidth="0" defaultRowHeight="0" customHeight="1" zeroHeight="1"/>
  <cols>
    <col min="1" max="2" width="2.59765625" customWidth="1"/>
    <col min="3" max="3" width="39" customWidth="1"/>
    <col min="4" max="4" width="1.73046875" customWidth="1"/>
    <col min="5" max="5" width="15.3984375" customWidth="1"/>
    <col min="6" max="17" width="5.86328125" style="94" bestFit="1" customWidth="1"/>
    <col min="18" max="18" width="6.265625" bestFit="1" customWidth="1"/>
    <col min="19" max="23" width="5.86328125" bestFit="1" customWidth="1"/>
    <col min="24" max="24" width="5.86328125" customWidth="1"/>
    <col min="25" max="25" width="5.86328125" bestFit="1" customWidth="1"/>
    <col min="26" max="27" width="5.86328125" customWidth="1"/>
    <col min="28" max="28" width="5.86328125" bestFit="1" customWidth="1"/>
    <col min="29" max="33" width="5.86328125" customWidth="1"/>
    <col min="34" max="34" width="8.86328125" bestFit="1" customWidth="1"/>
    <col min="35" max="35" width="3.265625" style="9" customWidth="1"/>
    <col min="36" max="50" width="0" style="9" hidden="1" customWidth="1"/>
    <col min="51" max="61" width="0" hidden="1" customWidth="1"/>
    <col min="62" max="16384" width="9.1328125" hidden="1"/>
  </cols>
  <sheetData>
    <row r="1" spans="1:50" ht="14.25">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row>
    <row r="2" spans="1:50" ht="18"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row>
    <row r="3" spans="1:50" ht="14.25">
      <c r="A3" s="9"/>
      <c r="B3" s="10"/>
      <c r="C3" s="24"/>
      <c r="D3" s="24"/>
      <c r="E3" s="24"/>
      <c r="F3" s="93"/>
      <c r="G3" s="93"/>
      <c r="H3" s="93"/>
      <c r="I3" s="93"/>
      <c r="J3" s="93"/>
      <c r="K3" s="93"/>
      <c r="L3" s="93"/>
      <c r="M3" s="93"/>
      <c r="N3" s="93"/>
      <c r="O3" s="93"/>
      <c r="P3" s="93"/>
      <c r="Q3" s="93"/>
      <c r="R3" s="24"/>
      <c r="S3" s="24"/>
      <c r="AH3" s="25">
        <f>+' '!I17</f>
        <v>45488</v>
      </c>
    </row>
    <row r="4" spans="1:50" ht="15.75">
      <c r="A4" s="9"/>
      <c r="B4" s="11" t="s">
        <v>7</v>
      </c>
      <c r="C4" s="26"/>
      <c r="D4" s="24"/>
      <c r="E4" s="58" t="s">
        <v>134</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row>
    <row r="5" spans="1:50" ht="14.25">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row>
    <row r="6" spans="1:50" ht="14.25">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row>
    <row r="7" spans="1:50" ht="14.25">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row>
    <row r="8" spans="1:50" s="20" customFormat="1" ht="14.25">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39" t="s">
        <v>47</v>
      </c>
      <c r="AI8" s="9"/>
      <c r="AJ8" s="19"/>
      <c r="AK8" s="19"/>
      <c r="AL8" s="19"/>
      <c r="AM8" s="19"/>
      <c r="AN8" s="19"/>
      <c r="AO8" s="19"/>
      <c r="AP8" s="19"/>
      <c r="AQ8" s="19"/>
      <c r="AR8" s="19"/>
      <c r="AS8" s="19"/>
      <c r="AT8" s="19"/>
      <c r="AU8" s="19"/>
      <c r="AV8" s="19"/>
      <c r="AW8" s="19"/>
      <c r="AX8" s="19"/>
    </row>
    <row r="9" spans="1:50"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4">
        <v>1.04</v>
      </c>
    </row>
    <row r="10" spans="1:50" ht="20.25" customHeight="1">
      <c r="A10" s="9"/>
      <c r="B10" s="18"/>
      <c r="C10" s="102"/>
      <c r="D10" s="103"/>
      <c r="E10" s="103"/>
      <c r="F10" s="99"/>
      <c r="G10" s="99"/>
      <c r="H10" s="99"/>
      <c r="I10" s="99"/>
      <c r="J10" s="99"/>
      <c r="K10" s="99"/>
      <c r="L10" s="99"/>
      <c r="M10" s="99"/>
      <c r="N10" s="99"/>
      <c r="O10" s="99"/>
      <c r="P10" s="99"/>
      <c r="Q10" s="104"/>
      <c r="R10" s="9"/>
      <c r="S10" s="9"/>
    </row>
    <row r="11" spans="1:50" ht="20.25" customHeight="1">
      <c r="A11" s="9"/>
      <c r="B11" s="9"/>
      <c r="C11" s="9"/>
      <c r="D11" s="9"/>
      <c r="E11" s="9"/>
      <c r="F11"/>
      <c r="G11"/>
      <c r="H11"/>
      <c r="I11"/>
      <c r="J11"/>
      <c r="K11"/>
      <c r="L11"/>
      <c r="M11"/>
      <c r="N11"/>
      <c r="O11" s="91"/>
      <c r="P11" s="91"/>
      <c r="Q11" s="91"/>
      <c r="R11" s="9"/>
      <c r="S11" s="9"/>
    </row>
    <row r="12" spans="1:50" ht="20.25" customHeight="1">
      <c r="A12" s="9"/>
      <c r="B12" s="9"/>
      <c r="C12" s="100" t="s">
        <v>97</v>
      </c>
      <c r="D12" s="9"/>
      <c r="E12" s="9"/>
      <c r="F12"/>
      <c r="G12"/>
      <c r="H12"/>
      <c r="I12"/>
      <c r="J12"/>
      <c r="K12"/>
      <c r="L12"/>
      <c r="M12"/>
      <c r="N12"/>
      <c r="O12" s="91"/>
      <c r="P12" s="91"/>
      <c r="Q12" s="91"/>
      <c r="R12" s="9"/>
      <c r="S12" s="9"/>
    </row>
    <row r="13" spans="1:50" ht="20.25" customHeight="1">
      <c r="A13" s="9"/>
      <c r="B13" s="9"/>
      <c r="C13" s="100" t="s">
        <v>98</v>
      </c>
      <c r="D13" s="9"/>
      <c r="E13" s="9"/>
      <c r="F13"/>
      <c r="G13"/>
      <c r="H13"/>
      <c r="I13"/>
      <c r="J13"/>
      <c r="K13"/>
      <c r="L13"/>
      <c r="M13"/>
      <c r="N13"/>
      <c r="O13" s="91"/>
      <c r="P13" s="91"/>
      <c r="Q13" s="91"/>
      <c r="R13" s="9"/>
      <c r="S13" s="9"/>
    </row>
    <row r="14" spans="1:50" ht="26.65" hidden="1" customHeight="1"/>
    <row r="15" spans="1:50" ht="26.45" hidden="1" customHeight="1"/>
    <row r="16" spans="1:50"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fitToPage="1"/>
  </sheetPr>
  <dimension ref="A1:AG48"/>
  <sheetViews>
    <sheetView zoomScaleNormal="100" workbookViewId="0"/>
  </sheetViews>
  <sheetFormatPr defaultColWidth="0" defaultRowHeight="15" customHeight="1" zeroHeight="1"/>
  <cols>
    <col min="1" max="3" width="2.59765625" customWidth="1"/>
    <col min="4" max="4" width="9.1328125" customWidth="1"/>
    <col min="5" max="5" width="15.3984375" customWidth="1"/>
    <col min="6" max="6" width="11.265625" bestFit="1" customWidth="1"/>
    <col min="7" max="7" width="9.1328125" customWidth="1"/>
    <col min="8" max="8" width="11.1328125" bestFit="1" customWidth="1"/>
    <col min="9" max="10" width="9.1328125" customWidth="1"/>
    <col min="11" max="11" width="11" bestFit="1" customWidth="1"/>
    <col min="12" max="13" width="12.265625" bestFit="1" customWidth="1"/>
    <col min="14" max="15" width="9.1328125" customWidth="1"/>
    <col min="16" max="16" width="13" bestFit="1" customWidth="1"/>
    <col min="17" max="17" width="12.3984375" customWidth="1"/>
    <col min="18" max="18" width="3.265625" style="9" customWidth="1"/>
    <col min="19" max="33" width="0" style="9" hidden="1" customWidth="1"/>
    <col min="34" max="16384" width="9.1328125" hidden="1"/>
  </cols>
  <sheetData>
    <row r="1" spans="1:33" ht="14.25">
      <c r="A1" s="9"/>
      <c r="B1" s="9"/>
      <c r="C1" s="9"/>
      <c r="D1" s="9"/>
      <c r="E1" s="9"/>
      <c r="F1" s="9"/>
      <c r="G1" s="9"/>
      <c r="H1" s="9"/>
      <c r="I1" s="9"/>
      <c r="J1" s="9"/>
      <c r="K1" s="9"/>
      <c r="L1" s="9"/>
      <c r="M1" s="9"/>
      <c r="N1" s="9"/>
      <c r="O1" s="9"/>
      <c r="P1" s="9"/>
      <c r="Q1" s="9"/>
    </row>
    <row r="2" spans="1:33" ht="18" thickBot="1">
      <c r="A2" s="9"/>
      <c r="B2" s="8" t="s">
        <v>6</v>
      </c>
      <c r="C2" s="23"/>
      <c r="D2" s="23"/>
      <c r="E2" s="23"/>
      <c r="F2" s="23"/>
      <c r="G2" s="23"/>
      <c r="H2" s="23"/>
      <c r="I2" s="23"/>
      <c r="J2" s="23"/>
      <c r="K2" s="23"/>
      <c r="L2" s="23"/>
      <c r="M2" s="23"/>
      <c r="N2" s="23"/>
      <c r="O2" s="23"/>
      <c r="P2" s="23"/>
      <c r="Q2" s="23"/>
    </row>
    <row r="3" spans="1:33" ht="14.25">
      <c r="A3" s="9"/>
      <c r="B3" s="10"/>
      <c r="C3" s="24"/>
      <c r="D3" s="24"/>
      <c r="E3" s="24"/>
      <c r="F3" s="24"/>
      <c r="G3" s="24"/>
      <c r="H3" s="24"/>
      <c r="I3" s="24"/>
      <c r="J3" s="24"/>
      <c r="K3" s="24"/>
      <c r="L3" s="24"/>
      <c r="M3" s="24"/>
      <c r="N3" s="24"/>
      <c r="O3" s="24"/>
      <c r="P3" s="24"/>
      <c r="Q3" s="25"/>
    </row>
    <row r="4" spans="1:33" ht="15.75">
      <c r="A4" s="9"/>
      <c r="B4" s="11" t="s">
        <v>7</v>
      </c>
      <c r="C4" s="26"/>
      <c r="D4" s="24"/>
      <c r="E4" s="58" t="s">
        <v>21</v>
      </c>
      <c r="F4" s="24"/>
      <c r="G4" s="24"/>
      <c r="H4" s="24"/>
      <c r="I4" s="24"/>
      <c r="J4" s="24"/>
      <c r="K4" s="24"/>
      <c r="L4" s="24"/>
      <c r="M4" s="24"/>
      <c r="N4" s="24"/>
      <c r="O4" s="24"/>
      <c r="P4" s="24"/>
      <c r="Q4" s="24"/>
    </row>
    <row r="5" spans="1:33" ht="14.25">
      <c r="A5" s="9"/>
      <c r="B5" s="10"/>
      <c r="C5" s="24"/>
      <c r="D5" s="24"/>
      <c r="E5" s="24"/>
      <c r="F5" s="24"/>
      <c r="G5" s="24"/>
      <c r="H5" s="24"/>
      <c r="I5" s="24"/>
      <c r="J5" s="24"/>
      <c r="K5" s="24"/>
      <c r="L5" s="24"/>
      <c r="M5" s="24"/>
      <c r="N5" s="24"/>
      <c r="O5" s="24"/>
      <c r="P5" s="24"/>
      <c r="Q5" s="24"/>
    </row>
    <row r="6" spans="1:33" s="20" customFormat="1" ht="14.25">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4.25">
      <c r="A7" s="9"/>
      <c r="B7" s="18"/>
      <c r="C7" s="29"/>
      <c r="D7" s="30"/>
      <c r="E7" s="30"/>
      <c r="F7" s="29"/>
      <c r="G7" s="30"/>
      <c r="H7" s="30"/>
      <c r="I7" s="30"/>
      <c r="J7" s="56"/>
      <c r="K7" s="29"/>
      <c r="L7" s="30"/>
      <c r="M7" s="30"/>
      <c r="N7" s="30"/>
      <c r="O7" s="56"/>
      <c r="P7" s="30"/>
      <c r="Q7" s="30"/>
    </row>
    <row r="8" spans="1:33" s="54" customFormat="1" ht="20.25">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25">
      <c r="A9" s="9"/>
      <c r="B9" s="12"/>
      <c r="C9" s="31" t="s">
        <v>14</v>
      </c>
      <c r="D9" s="26"/>
      <c r="E9" s="32"/>
      <c r="F9" s="26"/>
      <c r="G9" s="26"/>
      <c r="H9" s="26"/>
      <c r="I9" s="26"/>
      <c r="J9" s="32"/>
      <c r="K9" s="26"/>
      <c r="L9" s="26"/>
      <c r="M9" s="26"/>
      <c r="N9" s="26"/>
      <c r="O9" s="32"/>
      <c r="P9" s="26"/>
      <c r="Q9" s="26"/>
    </row>
    <row r="10" spans="1:33" ht="14.25">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25">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25">
      <c r="A12" s="9"/>
      <c r="B12" s="12"/>
      <c r="C12" s="31" t="s">
        <v>20</v>
      </c>
      <c r="D12" s="26"/>
      <c r="E12" s="32"/>
      <c r="F12" s="45"/>
      <c r="G12" s="45"/>
      <c r="H12" s="45"/>
      <c r="I12" s="64"/>
      <c r="J12" s="61"/>
      <c r="K12" s="43"/>
      <c r="L12" s="43"/>
      <c r="M12" s="43"/>
      <c r="N12" s="65"/>
      <c r="O12" s="61"/>
      <c r="P12" s="44"/>
      <c r="Q12" s="44"/>
    </row>
    <row r="13" spans="1:33" ht="14.25">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25">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25">
      <c r="A15" s="9"/>
      <c r="B15" s="12"/>
      <c r="C15" s="31" t="s">
        <v>15</v>
      </c>
      <c r="D15" s="26"/>
      <c r="E15" s="32"/>
      <c r="F15" s="43"/>
      <c r="G15" s="43"/>
      <c r="H15" s="43"/>
      <c r="I15" s="64"/>
      <c r="J15" s="60"/>
      <c r="K15" s="43"/>
      <c r="L15" s="43"/>
      <c r="M15" s="43"/>
      <c r="N15" s="64"/>
      <c r="O15" s="60"/>
      <c r="P15" s="44"/>
      <c r="Q15" s="44"/>
    </row>
    <row r="16" spans="1:33" ht="14.25">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25">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25">
      <c r="A18" s="9"/>
      <c r="B18" s="12"/>
      <c r="C18" s="31" t="s">
        <v>10</v>
      </c>
      <c r="D18" s="26"/>
      <c r="E18" s="34"/>
      <c r="F18" s="43"/>
      <c r="G18" s="43"/>
      <c r="H18" s="43"/>
      <c r="I18" s="64"/>
      <c r="J18" s="60"/>
      <c r="K18" s="43"/>
      <c r="L18" s="43"/>
      <c r="M18" s="43"/>
      <c r="N18" s="64"/>
      <c r="O18" s="60"/>
      <c r="P18" s="44"/>
      <c r="Q18" s="44"/>
    </row>
    <row r="19" spans="1:33" ht="14.25">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25">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25">
      <c r="A21" s="9"/>
      <c r="B21" s="12"/>
      <c r="C21" s="31" t="s">
        <v>16</v>
      </c>
      <c r="D21" s="26"/>
      <c r="E21" s="32"/>
      <c r="F21" s="43"/>
      <c r="G21" s="43"/>
      <c r="H21" s="43"/>
      <c r="I21" s="64"/>
      <c r="J21" s="60"/>
      <c r="K21" s="43"/>
      <c r="L21" s="43"/>
      <c r="M21" s="43"/>
      <c r="N21" s="64"/>
      <c r="O21" s="60"/>
      <c r="P21" s="44"/>
      <c r="Q21" s="44"/>
    </row>
    <row r="22" spans="1:33" ht="14.25">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25">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25">
      <c r="A24" s="9"/>
      <c r="B24" s="12"/>
      <c r="C24" s="31" t="s">
        <v>17</v>
      </c>
      <c r="D24" s="26"/>
      <c r="E24" s="32"/>
      <c r="F24" s="43"/>
      <c r="G24" s="43"/>
      <c r="H24" s="43"/>
      <c r="I24" s="64"/>
      <c r="J24" s="60"/>
      <c r="K24" s="43"/>
      <c r="L24" s="43"/>
      <c r="M24" s="43"/>
      <c r="N24" s="64"/>
      <c r="O24" s="60"/>
      <c r="P24" s="44"/>
      <c r="Q24" s="44"/>
    </row>
    <row r="25" spans="1:33" ht="14.25">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25">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ht="14.65"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ht="14.65" thickTop="1">
      <c r="A29" s="9"/>
      <c r="B29" s="9"/>
      <c r="C29" s="9"/>
      <c r="D29" s="9"/>
      <c r="E29" s="9"/>
      <c r="F29" s="41"/>
      <c r="G29" s="41"/>
      <c r="H29" s="41"/>
      <c r="I29" s="9"/>
      <c r="J29" s="9"/>
      <c r="K29" s="9"/>
      <c r="L29" s="9"/>
      <c r="M29" s="9"/>
      <c r="N29" s="9"/>
      <c r="O29" s="9"/>
      <c r="P29" s="9"/>
      <c r="Q29" s="9"/>
    </row>
    <row r="30" spans="1:33" ht="14.25" hidden="1">
      <c r="A30" s="9"/>
      <c r="B30" s="9"/>
      <c r="C30" s="9"/>
      <c r="D30" s="9"/>
      <c r="E30" s="9"/>
      <c r="F30" s="41"/>
      <c r="G30" s="41"/>
      <c r="H30" s="41"/>
      <c r="I30" s="9"/>
      <c r="J30" s="9"/>
      <c r="K30" s="9"/>
      <c r="L30" s="9"/>
      <c r="M30" s="9"/>
      <c r="N30" s="9"/>
      <c r="O30" s="9"/>
      <c r="P30" s="9"/>
      <c r="Q30" s="9"/>
    </row>
    <row r="31" spans="1:33" ht="14.25" hidden="1">
      <c r="A31" s="9"/>
      <c r="B31" s="9"/>
      <c r="C31" s="9"/>
      <c r="D31" s="9"/>
      <c r="E31" s="9"/>
      <c r="F31" s="41"/>
      <c r="G31" s="41"/>
      <c r="H31" s="41"/>
      <c r="I31" s="9"/>
      <c r="J31" s="9"/>
      <c r="K31" s="9"/>
      <c r="L31" s="9"/>
      <c r="M31" s="9"/>
      <c r="N31" s="9"/>
      <c r="O31" s="9"/>
      <c r="P31" s="9"/>
      <c r="Q31" s="9"/>
    </row>
    <row r="32" spans="1:33" ht="14.25" hidden="1">
      <c r="A32" s="9"/>
      <c r="B32" s="9"/>
      <c r="C32" s="9"/>
      <c r="D32" s="9"/>
      <c r="E32" s="9"/>
      <c r="F32" s="41"/>
      <c r="G32" s="41"/>
      <c r="H32" s="41"/>
      <c r="I32" s="9"/>
      <c r="J32" s="9"/>
      <c r="K32" s="9"/>
      <c r="L32" s="9"/>
      <c r="M32" s="9"/>
      <c r="N32" s="9"/>
      <c r="O32" s="9"/>
      <c r="P32" s="9"/>
      <c r="Q32" s="9"/>
    </row>
    <row r="33" spans="1:17" ht="14.25" hidden="1">
      <c r="A33" s="9"/>
      <c r="B33" s="9"/>
      <c r="C33" s="9"/>
      <c r="D33" s="9"/>
      <c r="E33" s="9"/>
      <c r="F33" s="41"/>
      <c r="G33" s="41"/>
      <c r="H33" s="41"/>
      <c r="I33" s="9"/>
      <c r="J33" s="9"/>
      <c r="K33" s="9"/>
      <c r="L33" s="9"/>
      <c r="M33" s="9"/>
      <c r="N33" s="9"/>
      <c r="O33" s="9"/>
      <c r="P33" s="9"/>
      <c r="Q33" s="9"/>
    </row>
    <row r="34" spans="1:17" ht="14.25" hidden="1">
      <c r="A34" s="9"/>
      <c r="B34" s="9"/>
      <c r="C34" s="9"/>
      <c r="D34" s="9"/>
      <c r="E34" s="9"/>
      <c r="F34" s="41"/>
      <c r="G34" s="41"/>
      <c r="H34" s="41"/>
      <c r="I34" s="9"/>
      <c r="J34" s="9"/>
      <c r="K34" s="9"/>
      <c r="L34" s="9"/>
      <c r="M34" s="9"/>
      <c r="N34" s="9"/>
      <c r="O34" s="9"/>
      <c r="P34" s="9"/>
      <c r="Q34" s="9"/>
    </row>
    <row r="35" spans="1:17" ht="14.25" hidden="1">
      <c r="A35" s="9"/>
      <c r="B35" s="9"/>
      <c r="C35" s="9"/>
      <c r="D35" s="9"/>
      <c r="E35" s="9"/>
      <c r="F35" s="41"/>
      <c r="G35" s="41"/>
      <c r="H35" s="41"/>
      <c r="I35" s="9"/>
      <c r="J35" s="9"/>
      <c r="K35" s="9"/>
      <c r="L35" s="9"/>
      <c r="M35" s="9"/>
      <c r="N35" s="9"/>
      <c r="O35" s="9"/>
      <c r="P35" s="9"/>
      <c r="Q35" s="9"/>
    </row>
    <row r="36" spans="1:17" ht="14.25" hidden="1">
      <c r="A36" s="9"/>
      <c r="B36" s="9"/>
      <c r="C36" s="9"/>
      <c r="D36" s="9"/>
      <c r="E36" s="9"/>
      <c r="F36" s="41"/>
      <c r="G36" s="41"/>
      <c r="H36" s="41"/>
      <c r="I36" s="9"/>
      <c r="J36" s="9"/>
      <c r="K36" s="9"/>
      <c r="L36" s="9"/>
      <c r="M36" s="9"/>
      <c r="N36" s="9"/>
      <c r="O36" s="9"/>
      <c r="P36" s="9"/>
      <c r="Q36" s="9"/>
    </row>
    <row r="37" spans="1:17" ht="14.25" hidden="1">
      <c r="A37" s="9"/>
      <c r="B37" s="9"/>
      <c r="C37" s="9"/>
      <c r="D37" s="9"/>
      <c r="E37" s="9"/>
      <c r="F37" s="41"/>
      <c r="G37" s="41"/>
      <c r="H37" s="41"/>
      <c r="I37" s="9"/>
      <c r="J37" s="9"/>
      <c r="K37" s="9"/>
      <c r="L37" s="9"/>
      <c r="M37" s="9"/>
      <c r="N37" s="9"/>
      <c r="O37" s="9"/>
      <c r="P37" s="9"/>
      <c r="Q37" s="9"/>
    </row>
    <row r="38" spans="1:17" ht="14.25" hidden="1">
      <c r="A38" s="9"/>
      <c r="B38" s="9"/>
      <c r="C38" s="9"/>
      <c r="D38" s="9"/>
      <c r="E38" s="9"/>
      <c r="F38" s="41"/>
      <c r="G38" s="41"/>
      <c r="H38" s="41"/>
      <c r="I38" s="9"/>
      <c r="J38" s="9"/>
      <c r="K38" s="9"/>
      <c r="L38" s="9"/>
      <c r="M38" s="9"/>
      <c r="N38" s="9"/>
      <c r="O38" s="9"/>
      <c r="P38" s="9"/>
      <c r="Q38" s="9"/>
    </row>
    <row r="39" spans="1:17" ht="14.25" hidden="1">
      <c r="A39" s="9"/>
      <c r="B39" s="9"/>
      <c r="C39" s="9"/>
      <c r="D39" s="9"/>
      <c r="E39" s="9"/>
      <c r="F39" s="41"/>
      <c r="G39" s="41"/>
      <c r="H39" s="41"/>
      <c r="I39" s="9"/>
      <c r="J39" s="9"/>
      <c r="K39" s="9"/>
      <c r="L39" s="9"/>
      <c r="M39" s="9"/>
      <c r="N39" s="9"/>
      <c r="O39" s="9"/>
      <c r="P39" s="9"/>
      <c r="Q39" s="9"/>
    </row>
    <row r="40" spans="1:17" ht="14.25" hidden="1">
      <c r="A40" s="9"/>
      <c r="B40" s="9"/>
      <c r="C40" s="9"/>
      <c r="D40" s="9"/>
      <c r="E40" s="9"/>
      <c r="F40" s="41"/>
      <c r="G40" s="41"/>
      <c r="H40" s="41"/>
      <c r="I40" s="9"/>
      <c r="J40" s="9"/>
      <c r="K40" s="9"/>
      <c r="L40" s="9"/>
      <c r="M40" s="9"/>
      <c r="N40" s="9"/>
      <c r="O40" s="9"/>
      <c r="P40" s="9"/>
      <c r="Q40" s="9"/>
    </row>
    <row r="41" spans="1:17" ht="14.25" hidden="1">
      <c r="A41" s="9"/>
      <c r="B41" s="9"/>
      <c r="C41" s="9"/>
      <c r="D41" s="9"/>
      <c r="E41" s="9"/>
      <c r="F41" s="41"/>
      <c r="G41" s="41"/>
      <c r="H41" s="41"/>
      <c r="I41" s="9"/>
      <c r="J41" s="9"/>
      <c r="K41" s="9"/>
      <c r="L41" s="9"/>
      <c r="M41" s="9"/>
      <c r="N41" s="9"/>
      <c r="O41" s="9"/>
      <c r="P41" s="9"/>
      <c r="Q41" s="9"/>
    </row>
    <row r="42" spans="1:17" ht="14.25" hidden="1">
      <c r="A42" s="9"/>
      <c r="B42" s="9"/>
      <c r="C42" s="9"/>
      <c r="D42" s="9"/>
      <c r="E42" s="9"/>
      <c r="F42" s="41"/>
      <c r="G42" s="41"/>
      <c r="H42" s="41"/>
      <c r="I42" s="9"/>
      <c r="J42" s="9"/>
      <c r="K42" s="9"/>
      <c r="L42" s="9"/>
      <c r="M42" s="9"/>
      <c r="N42" s="9"/>
      <c r="O42" s="9"/>
      <c r="P42" s="9"/>
      <c r="Q42" s="9"/>
    </row>
    <row r="43" spans="1:17" ht="14.25" hidden="1">
      <c r="A43" s="9"/>
      <c r="B43" s="9"/>
      <c r="C43" s="9"/>
      <c r="D43" s="9"/>
      <c r="E43" s="9"/>
      <c r="F43" s="41"/>
      <c r="G43" s="41"/>
      <c r="H43" s="41"/>
      <c r="I43" s="9"/>
      <c r="J43" s="9"/>
      <c r="K43" s="9"/>
      <c r="L43" s="9"/>
      <c r="M43" s="9"/>
      <c r="N43" s="9"/>
      <c r="O43" s="9"/>
      <c r="P43" s="9"/>
      <c r="Q43" s="9"/>
    </row>
    <row r="44" spans="1:17" ht="14.25" hidden="1">
      <c r="A44" s="9"/>
      <c r="B44" s="9"/>
      <c r="C44" s="9"/>
      <c r="D44" s="9"/>
      <c r="E44" s="9"/>
      <c r="F44" s="41"/>
      <c r="G44" s="41"/>
      <c r="H44" s="41"/>
      <c r="I44" s="9"/>
      <c r="J44" s="9"/>
      <c r="K44" s="9"/>
      <c r="L44" s="9"/>
      <c r="M44" s="9"/>
      <c r="N44" s="9"/>
      <c r="O44" s="9"/>
      <c r="P44" s="9"/>
      <c r="Q44" s="9"/>
    </row>
    <row r="45" spans="1:17" ht="14.25" hidden="1">
      <c r="A45" s="9"/>
      <c r="B45" s="9"/>
      <c r="C45" s="9"/>
      <c r="D45" s="9"/>
      <c r="E45" s="9"/>
      <c r="F45" s="41"/>
      <c r="G45" s="41"/>
      <c r="H45" s="41"/>
      <c r="I45" s="9"/>
      <c r="J45" s="9"/>
      <c r="K45" s="9"/>
      <c r="L45" s="9"/>
      <c r="M45" s="9"/>
      <c r="N45" s="9"/>
      <c r="O45" s="9"/>
      <c r="P45" s="9"/>
      <c r="Q45" s="9"/>
    </row>
    <row r="46" spans="1:17" ht="14.25" hidden="1">
      <c r="A46" s="9"/>
      <c r="B46" s="9"/>
      <c r="C46" s="9"/>
      <c r="D46" s="9"/>
      <c r="E46" s="9"/>
      <c r="F46" s="41"/>
      <c r="G46" s="41"/>
      <c r="H46" s="41"/>
      <c r="I46" s="9"/>
      <c r="J46" s="9"/>
      <c r="K46" s="9"/>
      <c r="L46" s="9"/>
      <c r="M46" s="9"/>
      <c r="N46" s="9"/>
      <c r="O46" s="9"/>
      <c r="P46" s="9"/>
      <c r="Q46" s="9"/>
    </row>
    <row r="47" spans="1:17" ht="14.25" hidden="1">
      <c r="A47" s="9"/>
      <c r="B47" s="9"/>
      <c r="C47" s="9"/>
      <c r="D47" s="9"/>
      <c r="E47" s="9"/>
      <c r="F47" s="41"/>
      <c r="G47" s="41"/>
      <c r="H47" s="41"/>
      <c r="I47" s="9"/>
      <c r="J47" s="9"/>
      <c r="K47" s="9"/>
      <c r="L47" s="9"/>
      <c r="M47" s="9"/>
      <c r="N47" s="9"/>
      <c r="O47" s="9"/>
      <c r="P47" s="9"/>
      <c r="Q47" s="9"/>
    </row>
    <row r="48" spans="1:17" ht="14.25"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9765625" style="2" customWidth="1"/>
    <col min="3" max="3" width="20.73046875" style="2" customWidth="1"/>
    <col min="4" max="4" width="10.59765625" style="2" bestFit="1" customWidth="1"/>
    <col min="5" max="8" width="9.265625" style="2" customWidth="1"/>
    <col min="9" max="9" width="14.265625" style="2" customWidth="1"/>
    <col min="10" max="10" width="5" style="2" customWidth="1"/>
    <col min="11" max="11" width="9.265625" style="2" customWidth="1"/>
    <col min="12" max="12" width="4.73046875" style="2" customWidth="1"/>
    <col min="13" max="16" width="9.265625" style="2" customWidth="1"/>
    <col min="17" max="17" width="3.59765625" style="2" customWidth="1"/>
    <col min="18" max="18" width="10.265625" style="2" customWidth="1"/>
    <col min="19" max="33" width="10.265625" style="2" hidden="1" customWidth="1"/>
    <col min="34" max="34" width="4.73046875" style="2" hidden="1" customWidth="1"/>
    <col min="35" max="16384" width="10.265625" style="2" hidden="1"/>
  </cols>
  <sheetData>
    <row r="1" spans="2:34" ht="22.9">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15">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15" hidden="1"/>
    <row r="33" ht="13.15" hidden="1"/>
    <row r="34" ht="13.15" hidden="1"/>
    <row r="35" ht="13.15" hidden="1"/>
    <row r="36" ht="13.15" hidden="1"/>
    <row r="37" ht="13.15" hidden="1"/>
    <row r="38" ht="13.1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2561-9790-418D-9F21-8F693819A9C3}">
  <dimension ref="A1:AH66"/>
  <sheetViews>
    <sheetView showGridLines="0" zoomScale="95" zoomScaleNormal="75" workbookViewId="0">
      <selection activeCell="F21" sqref="F21"/>
    </sheetView>
  </sheetViews>
  <sheetFormatPr defaultColWidth="0" defaultRowHeight="0" customHeight="1" zeroHeight="1"/>
  <cols>
    <col min="1" max="2" width="4.1328125" customWidth="1"/>
    <col min="3" max="3" width="3.73046875" customWidth="1"/>
    <col min="4" max="4" width="17" bestFit="1"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5.75">
      <c r="A4" s="9"/>
      <c r="B4" s="11" t="s">
        <v>7</v>
      </c>
      <c r="C4" s="26"/>
      <c r="D4" s="93" t="s">
        <v>51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June</v>
      </c>
      <c r="G9" s="155"/>
      <c r="H9" s="155"/>
      <c r="I9" s="155"/>
      <c r="J9" s="155"/>
      <c r="K9" s="155"/>
      <c r="L9" s="155"/>
      <c r="M9" s="155"/>
      <c r="N9" s="155"/>
      <c r="O9" s="155"/>
      <c r="P9" s="156"/>
      <c r="Q9" s="157" t="str">
        <f>"January to "&amp; D4</f>
        <v>January to June</v>
      </c>
      <c r="R9" s="158"/>
      <c r="S9" s="158"/>
      <c r="T9" s="158"/>
      <c r="U9" s="158"/>
      <c r="V9" s="158"/>
      <c r="W9" s="158"/>
      <c r="X9" s="158"/>
      <c r="Y9" s="158"/>
      <c r="Z9" s="158"/>
      <c r="AA9" s="159"/>
      <c r="AB9" s="157" t="s">
        <v>57</v>
      </c>
      <c r="AC9" s="158"/>
      <c r="AD9" s="158"/>
      <c r="AE9" s="158"/>
      <c r="AF9" s="160"/>
      <c r="AG9" s="123"/>
      <c r="AH9" s="123"/>
    </row>
    <row r="10" spans="1:34" s="124" customFormat="1" ht="10.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152</v>
      </c>
      <c r="G13" s="73">
        <v>95</v>
      </c>
      <c r="H13" s="71">
        <v>77</v>
      </c>
      <c r="I13" s="71">
        <v>0</v>
      </c>
      <c r="J13" s="71">
        <v>0</v>
      </c>
      <c r="K13" s="71">
        <v>90</v>
      </c>
      <c r="L13" s="64">
        <f>IFERROR(F13/G13-1,"n/a")</f>
        <v>0.60000000000000009</v>
      </c>
      <c r="M13" s="64">
        <f>IFERROR(F13/H13-1,"n/a")</f>
        <v>0.97402597402597402</v>
      </c>
      <c r="N13" s="64" t="str">
        <f>IFERROR(F13/I13-1,"n/a")</f>
        <v>n/a</v>
      </c>
      <c r="O13" s="64" t="str">
        <f>IFERROR(F13/J13-1,"n/a")</f>
        <v>n/a</v>
      </c>
      <c r="P13" s="60">
        <f>IFERROR(F13/K13-1,"n/a")</f>
        <v>0.68888888888888888</v>
      </c>
      <c r="Q13" s="68">
        <f>'May-24'!Q13+F13</f>
        <v>1201</v>
      </c>
      <c r="R13" s="68">
        <f>'May-24'!R13+G13</f>
        <v>853</v>
      </c>
      <c r="S13" s="68">
        <f>'May-24'!S13+H13</f>
        <v>826</v>
      </c>
      <c r="T13" s="68">
        <f>'May-24'!T13+I13</f>
        <v>0</v>
      </c>
      <c r="U13" s="68">
        <f>'May-24'!U13+J13</f>
        <v>551</v>
      </c>
      <c r="V13" s="68">
        <f>'May-24'!V13+K13</f>
        <v>825</v>
      </c>
      <c r="W13" s="64">
        <f>IFERROR(Q13/R13-1,"n/a")</f>
        <v>0.40797186400937857</v>
      </c>
      <c r="X13" s="64">
        <f>IFERROR(Q13/S13-1,"n/a")</f>
        <v>0.45399515738498786</v>
      </c>
      <c r="Y13" s="64" t="str">
        <f>IFERROR(Q13/T13-1,"n/a")</f>
        <v>n/a</v>
      </c>
      <c r="Z13" s="64">
        <f>IFERROR(Q13/U13-1,"n/a")</f>
        <v>1.1796733212341199</v>
      </c>
      <c r="AA13" s="60">
        <f>IFERROR(Q13/V13-1,"n/a")</f>
        <v>0.45575757575757581</v>
      </c>
      <c r="AB13" s="68">
        <v>1630</v>
      </c>
      <c r="AC13" s="68">
        <v>1486</v>
      </c>
      <c r="AD13" s="68">
        <v>522</v>
      </c>
      <c r="AE13" s="68">
        <v>551</v>
      </c>
      <c r="AF13" s="136">
        <v>1591</v>
      </c>
      <c r="AG13" s="123"/>
      <c r="AH13" s="123"/>
    </row>
    <row r="14" spans="1:34" s="124" customFormat="1" ht="10.5">
      <c r="A14" s="123"/>
      <c r="B14" s="128"/>
      <c r="C14" s="33"/>
      <c r="D14" s="26" t="s">
        <v>11</v>
      </c>
      <c r="E14" s="32"/>
      <c r="F14" s="71">
        <v>555086</v>
      </c>
      <c r="G14" s="73">
        <v>359885</v>
      </c>
      <c r="H14" s="71">
        <v>251675</v>
      </c>
      <c r="I14" s="71">
        <v>0</v>
      </c>
      <c r="J14" s="71">
        <v>0</v>
      </c>
      <c r="K14" s="71">
        <v>303053</v>
      </c>
      <c r="L14" s="64">
        <f>IFERROR(F14/G14-1,"n/a")</f>
        <v>0.54239826611278597</v>
      </c>
      <c r="M14" s="64">
        <f>IFERROR(F14/H14-1,"n/a")</f>
        <v>1.2055667030893016</v>
      </c>
      <c r="N14" s="64" t="str">
        <f>IFERROR(F14/I14-1,"n/a")</f>
        <v>n/a</v>
      </c>
      <c r="O14" s="64" t="str">
        <f>IFERROR(F14/J14-1,"n/a")</f>
        <v>n/a</v>
      </c>
      <c r="P14" s="60">
        <f>IFERROR(F14/K14-1,"n/a")</f>
        <v>0.83164660966893589</v>
      </c>
      <c r="Q14" s="68">
        <f>'May-24'!Q14+F14</f>
        <v>3936592</v>
      </c>
      <c r="R14" s="68">
        <f>'May-24'!R14+G14</f>
        <v>2701062</v>
      </c>
      <c r="S14" s="68">
        <f>'May-24'!S14+H14</f>
        <v>1544089</v>
      </c>
      <c r="T14" s="68">
        <f>'May-24'!T14+I14</f>
        <v>0</v>
      </c>
      <c r="U14" s="68">
        <f>'May-24'!U14+J14</f>
        <v>1092884</v>
      </c>
      <c r="V14" s="68">
        <f>'May-24'!V14+K14</f>
        <v>2451255</v>
      </c>
      <c r="W14" s="64">
        <f>IFERROR(Q14/R14-1,"n/a")</f>
        <v>0.457423783682122</v>
      </c>
      <c r="X14" s="64">
        <f>IFERROR(Q14/S14-1,"n/a")</f>
        <v>1.5494592604441841</v>
      </c>
      <c r="Y14" s="64" t="str">
        <f>IFERROR(Q14/T14-1,"n/a")</f>
        <v>n/a</v>
      </c>
      <c r="Z14" s="64">
        <f>IFERROR(Q14/U14-1,"n/a")</f>
        <v>2.6020218065229246</v>
      </c>
      <c r="AA14" s="60">
        <f>IFERROR(Q14/V14-1,"n/a")</f>
        <v>0.60594960540621035</v>
      </c>
      <c r="AB14" s="68">
        <v>5232537</v>
      </c>
      <c r="AC14" s="68">
        <v>3592413</v>
      </c>
      <c r="AD14" s="68">
        <v>768312</v>
      </c>
      <c r="AE14" s="68">
        <v>1092884</v>
      </c>
      <c r="AF14" s="136">
        <v>4592479</v>
      </c>
      <c r="AG14" s="123"/>
      <c r="AH14" s="123"/>
    </row>
    <row r="15" spans="1:34" s="124" customFormat="1" ht="10.5">
      <c r="A15" s="123"/>
      <c r="B15" s="128"/>
      <c r="C15" s="31" t="s">
        <v>136</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5">
      <c r="A16" s="123"/>
      <c r="B16" s="128"/>
      <c r="C16" s="33"/>
      <c r="D16" s="26" t="s">
        <v>5</v>
      </c>
      <c r="E16" s="32"/>
      <c r="F16" s="71">
        <v>113</v>
      </c>
      <c r="G16" s="74">
        <v>73</v>
      </c>
      <c r="H16" s="71">
        <v>89</v>
      </c>
      <c r="I16" s="71">
        <v>17</v>
      </c>
      <c r="J16" s="71">
        <v>0</v>
      </c>
      <c r="K16" s="71">
        <v>71</v>
      </c>
      <c r="L16" s="64">
        <f>IFERROR(F16/G16-1,"n/a")</f>
        <v>0.54794520547945202</v>
      </c>
      <c r="M16" s="64">
        <f>IFERROR(F16/H16-1,"n/a")</f>
        <v>0.2696629213483146</v>
      </c>
      <c r="N16" s="64">
        <f>IFERROR(F16/I16-1,"n/a")</f>
        <v>5.6470588235294121</v>
      </c>
      <c r="O16" s="64" t="str">
        <f>IFERROR(F16/J16-1,"n/a")</f>
        <v>n/a</v>
      </c>
      <c r="P16" s="60">
        <f>IFERROR(F16/K16-1,"n/a")</f>
        <v>0.59154929577464799</v>
      </c>
      <c r="Q16" s="68">
        <f>'May-24'!Q16+F16</f>
        <v>292</v>
      </c>
      <c r="R16" s="68">
        <f>'May-24'!R16+G16</f>
        <v>216</v>
      </c>
      <c r="S16" s="68">
        <f>'May-24'!S16+H16</f>
        <v>252</v>
      </c>
      <c r="T16" s="68">
        <f>'May-24'!T16+I16</f>
        <v>51</v>
      </c>
      <c r="U16" s="68">
        <f>'May-24'!U16+J16</f>
        <v>10</v>
      </c>
      <c r="V16" s="68">
        <f>'May-24'!V16+K16</f>
        <v>216</v>
      </c>
      <c r="W16" s="64">
        <f>IFERROR(Q16/R16-1,"n/a")</f>
        <v>0.35185185185185186</v>
      </c>
      <c r="X16" s="64">
        <f>IFERROR(Q16/S16-1,"n/a")</f>
        <v>0.15873015873015883</v>
      </c>
      <c r="Y16" s="64">
        <f>IFERROR(Q16/T16-1,"n/a")</f>
        <v>4.7254901960784315</v>
      </c>
      <c r="Z16" s="64">
        <f>IFERROR(Q16/U16-1,"n/a")</f>
        <v>28.2</v>
      </c>
      <c r="AA16" s="60">
        <f>IFERROR(Q16/V16-1,"n/a")</f>
        <v>0.35185185185185186</v>
      </c>
      <c r="AB16" s="68">
        <v>575</v>
      </c>
      <c r="AC16" s="68">
        <v>572</v>
      </c>
      <c r="AD16" s="68">
        <v>202</v>
      </c>
      <c r="AE16" s="68">
        <v>54</v>
      </c>
      <c r="AF16" s="136">
        <v>586</v>
      </c>
      <c r="AG16" s="123"/>
      <c r="AH16" s="123"/>
    </row>
    <row r="17" spans="1:34" s="124" customFormat="1" ht="10.5">
      <c r="A17" s="123"/>
      <c r="B17" s="128"/>
      <c r="C17" s="33"/>
      <c r="D17" s="26" t="s">
        <v>11</v>
      </c>
      <c r="E17" s="32"/>
      <c r="F17" s="71">
        <v>313316</v>
      </c>
      <c r="G17" s="74">
        <v>224892</v>
      </c>
      <c r="H17" s="71">
        <v>121649</v>
      </c>
      <c r="I17" s="71">
        <v>24481</v>
      </c>
      <c r="J17" s="71">
        <v>0</v>
      </c>
      <c r="K17" s="71">
        <v>165399</v>
      </c>
      <c r="L17" s="64">
        <f>IFERROR(F17/G17-1,"n/a")</f>
        <v>0.39318428401188132</v>
      </c>
      <c r="M17" s="64">
        <f>IFERROR(F17/H17-1,"n/a")</f>
        <v>1.5755739874557126</v>
      </c>
      <c r="N17" s="64">
        <f>IFERROR(F17/I17-1,"n/a")</f>
        <v>11.798333401413341</v>
      </c>
      <c r="O17" s="64" t="str">
        <f>IFERROR(F17/J17-1,"n/a")</f>
        <v>n/a</v>
      </c>
      <c r="P17" s="60">
        <f>IFERROR(F17/K17-1,"n/a")</f>
        <v>0.89430407680820312</v>
      </c>
      <c r="Q17" s="68">
        <f>'May-24'!Q17+F17</f>
        <v>761908</v>
      </c>
      <c r="R17" s="68">
        <f>'May-24'!R17+G17</f>
        <v>576378</v>
      </c>
      <c r="S17" s="68">
        <f>'May-24'!S17+H17</f>
        <v>300562</v>
      </c>
      <c r="T17" s="68">
        <f>'May-24'!T17+I17</f>
        <v>65067</v>
      </c>
      <c r="U17" s="68">
        <f>'May-24'!U17+J17</f>
        <v>41113</v>
      </c>
      <c r="V17" s="68">
        <f>'May-24'!V17+K17</f>
        <v>558503</v>
      </c>
      <c r="W17" s="64">
        <f>IFERROR(Q17/R17-1,"n/a")</f>
        <v>0.32188945448993533</v>
      </c>
      <c r="X17" s="64">
        <f>IFERROR(Q17/S17-1,"n/a")</f>
        <v>1.5349445372335824</v>
      </c>
      <c r="Y17" s="64">
        <f>IFERROR(Q17/T17-1,"n/a")</f>
        <v>10.709591651682112</v>
      </c>
      <c r="Z17" s="64">
        <f>IFERROR(Q17/U17-1,"n/a")</f>
        <v>17.532045824921557</v>
      </c>
      <c r="AA17" s="60">
        <f>IFERROR(Q17/V17-1,"n/a")</f>
        <v>0.36419679034848507</v>
      </c>
      <c r="AB17" s="68">
        <v>1660685</v>
      </c>
      <c r="AC17" s="68">
        <v>965963</v>
      </c>
      <c r="AD17" s="68">
        <v>301521</v>
      </c>
      <c r="AE17" s="68">
        <v>70675</v>
      </c>
      <c r="AF17" s="136">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5">
      <c r="A19" s="123"/>
      <c r="B19" s="128"/>
      <c r="C19" s="33"/>
      <c r="D19" s="26" t="s">
        <v>5</v>
      </c>
      <c r="E19" s="32"/>
      <c r="F19" s="71">
        <v>96</v>
      </c>
      <c r="G19" s="73">
        <v>87</v>
      </c>
      <c r="H19" s="71">
        <v>91</v>
      </c>
      <c r="I19" s="71">
        <v>0</v>
      </c>
      <c r="J19" s="71">
        <v>0</v>
      </c>
      <c r="K19" s="71">
        <v>42</v>
      </c>
      <c r="L19" s="64">
        <f>IFERROR(F19/G19-1,"n/a")</f>
        <v>0.10344827586206895</v>
      </c>
      <c r="M19" s="64">
        <f>IFERROR(F19/H19-1,"n/a")</f>
        <v>5.4945054945054972E-2</v>
      </c>
      <c r="N19" s="64" t="str">
        <f>IFERROR(F19/I19-1,"n/a")</f>
        <v>n/a</v>
      </c>
      <c r="O19" s="64" t="str">
        <f>IFERROR(F19/J19-1,"n/a")</f>
        <v>n/a</v>
      </c>
      <c r="P19" s="60">
        <f>IFERROR(F19/K19-1,"n/a")</f>
        <v>1.2857142857142856</v>
      </c>
      <c r="Q19" s="68">
        <f>'May-24'!Q19+F19</f>
        <v>266</v>
      </c>
      <c r="R19" s="68">
        <f>'May-24'!R19+G19</f>
        <v>256</v>
      </c>
      <c r="S19" s="68">
        <f>'May-24'!S19+H19</f>
        <v>229</v>
      </c>
      <c r="T19" s="68">
        <f>'May-24'!T19+I19</f>
        <v>3</v>
      </c>
      <c r="U19" s="68">
        <f>'May-24'!U19+J19</f>
        <v>3</v>
      </c>
      <c r="V19" s="68">
        <f>'May-24'!V19+K19</f>
        <v>106</v>
      </c>
      <c r="W19" s="64">
        <f>IFERROR(Q19/R19-1,"n/a")</f>
        <v>3.90625E-2</v>
      </c>
      <c r="X19" s="64">
        <f>IFERROR(Q19/S19-1,"n/a")</f>
        <v>0.16157205240174677</v>
      </c>
      <c r="Y19" s="64">
        <f>IFERROR(Q19/T19-1,"n/a")</f>
        <v>87.666666666666671</v>
      </c>
      <c r="Z19" s="64">
        <f>IFERROR(Q19/U19-1,"n/a")</f>
        <v>87.666666666666671</v>
      </c>
      <c r="AA19" s="60">
        <f>IFERROR(Q19/V19-1,"n/a")</f>
        <v>1.5094339622641511</v>
      </c>
      <c r="AB19" s="68">
        <v>708</v>
      </c>
      <c r="AC19" s="68">
        <v>658</v>
      </c>
      <c r="AD19" s="68">
        <v>47</v>
      </c>
      <c r="AE19" s="68">
        <v>9</v>
      </c>
      <c r="AF19" s="136">
        <v>290</v>
      </c>
      <c r="AG19" s="123"/>
      <c r="AH19" s="123"/>
    </row>
    <row r="20" spans="1:34" s="124" customFormat="1" ht="10.5">
      <c r="A20" s="123"/>
      <c r="B20" s="128"/>
      <c r="C20" s="33"/>
      <c r="D20" s="26" t="s">
        <v>11</v>
      </c>
      <c r="E20" s="32"/>
      <c r="F20" s="71">
        <v>202142</v>
      </c>
      <c r="G20" s="73">
        <f>132170+37144</f>
        <v>169314</v>
      </c>
      <c r="H20" s="71">
        <v>118355</v>
      </c>
      <c r="I20" s="71">
        <v>0</v>
      </c>
      <c r="J20" s="71">
        <v>2213</v>
      </c>
      <c r="K20" s="71">
        <f>46798+31061</f>
        <v>77859</v>
      </c>
      <c r="L20" s="64">
        <f>IFERROR(F20/G20-1,"n/a")</f>
        <v>0.19388827858298785</v>
      </c>
      <c r="M20" s="64">
        <f>IFERROR(F20/H20-1,"n/a")</f>
        <v>0.70792953402898062</v>
      </c>
      <c r="N20" s="64" t="str">
        <f>IFERROR(F20/I20-1,"n/a")</f>
        <v>n/a</v>
      </c>
      <c r="O20" s="64">
        <f>IFERROR(F20/J20-1,"n/a")</f>
        <v>90.342973339358338</v>
      </c>
      <c r="P20" s="60">
        <f>IFERROR(F20/K20-1,"n/a")</f>
        <v>1.596257336980953</v>
      </c>
      <c r="Q20" s="68">
        <f>'May-24'!Q20+F20</f>
        <v>474633</v>
      </c>
      <c r="R20" s="68">
        <f>'May-24'!R20+G20</f>
        <v>393780</v>
      </c>
      <c r="S20" s="68">
        <f>'May-24'!S20+H20</f>
        <v>242591</v>
      </c>
      <c r="T20" s="68">
        <f>'May-24'!T20+I20</f>
        <v>0</v>
      </c>
      <c r="U20" s="68">
        <f>'May-24'!U20+J20</f>
        <v>3966</v>
      </c>
      <c r="V20" s="68">
        <f>'May-24'!V20+K20</f>
        <v>186782</v>
      </c>
      <c r="W20" s="64">
        <f>IFERROR(Q20/R20-1,"n/a")</f>
        <v>0.20532530854792008</v>
      </c>
      <c r="X20" s="64">
        <f>IFERROR(Q20/S20-1,"n/a")</f>
        <v>0.95651528704692268</v>
      </c>
      <c r="Y20" s="64" t="str">
        <f>IFERROR(Q20/T20-1,"n/a")</f>
        <v>n/a</v>
      </c>
      <c r="Z20" s="64">
        <f>IFERROR(Q20/U20-1,"n/a")</f>
        <v>118.67549167927383</v>
      </c>
      <c r="AA20" s="60">
        <f>IFERROR(Q20/V20-1,"n/a")</f>
        <v>1.5411067447612723</v>
      </c>
      <c r="AB20" s="68">
        <v>1277526</v>
      </c>
      <c r="AC20" s="68">
        <v>887495</v>
      </c>
      <c r="AD20" s="68">
        <v>17541</v>
      </c>
      <c r="AE20" s="68">
        <v>10046.999999999998</v>
      </c>
      <c r="AF20" s="136">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5">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6">
        <v>827</v>
      </c>
      <c r="AG22" s="123"/>
      <c r="AH22" s="123"/>
    </row>
    <row r="23" spans="1:34" s="124" customFormat="1" ht="10.5">
      <c r="A23" s="123"/>
      <c r="B23" s="128"/>
      <c r="C23" s="33"/>
      <c r="D23" s="26" t="s">
        <v>11</v>
      </c>
      <c r="E23" s="32"/>
      <c r="F23" s="71">
        <v>383585</v>
      </c>
      <c r="G23" s="73">
        <v>334459</v>
      </c>
      <c r="H23" s="71">
        <v>183895</v>
      </c>
      <c r="I23" s="71">
        <v>4923</v>
      </c>
      <c r="J23" s="71">
        <v>0</v>
      </c>
      <c r="K23" s="71">
        <v>275367</v>
      </c>
      <c r="L23" s="64">
        <f>IFERROR(F23/G23-1,"n/a")</f>
        <v>0.14688197955504267</v>
      </c>
      <c r="M23" s="64">
        <f>IFERROR(F23/H23-1,"n/a")</f>
        <v>1.085891405421572</v>
      </c>
      <c r="N23" s="64">
        <f>IFERROR(F23/I23-1,"n/a")</f>
        <v>76.91692057688401</v>
      </c>
      <c r="O23" s="64" t="str">
        <f>IFERROR(F23/J23-1,"n/a")</f>
        <v>n/a</v>
      </c>
      <c r="P23" s="60">
        <f>IFERROR(F23/K23-1,"n/a")</f>
        <v>0.39299552960231265</v>
      </c>
      <c r="Q23" s="68">
        <f>'May-24'!Q23+F23</f>
        <v>2157406</v>
      </c>
      <c r="R23" s="68">
        <f>'May-24'!R23+G23</f>
        <v>1913752</v>
      </c>
      <c r="S23" s="68">
        <f>'May-24'!S23+H23</f>
        <v>542087</v>
      </c>
      <c r="T23" s="68">
        <f>'May-24'!T23+I23</f>
        <v>4923</v>
      </c>
      <c r="U23" s="68">
        <f>'May-24'!U23+J23</f>
        <v>140552</v>
      </c>
      <c r="V23" s="68">
        <f>'May-24'!V23+K23</f>
        <v>1040452</v>
      </c>
      <c r="W23" s="64">
        <f>IFERROR(Q23/R23-1,"n/a")</f>
        <v>0.12731743716009181</v>
      </c>
      <c r="X23" s="64">
        <f>IFERROR(Q23/S23-1,"n/a")</f>
        <v>2.9798150481380294</v>
      </c>
      <c r="Y23" s="64">
        <f>IFERROR(Q23/T23-1,"n/a")</f>
        <v>437.22994109282956</v>
      </c>
      <c r="Z23" s="64">
        <f>IFERROR(Q23/U23-1,"n/a")</f>
        <v>14.349521885138596</v>
      </c>
      <c r="AA23" s="60">
        <f>IFERROR(Q23/V23-1,"n/a")</f>
        <v>1.0735276591327616</v>
      </c>
      <c r="AB23" s="68">
        <v>4449177</v>
      </c>
      <c r="AC23" s="68">
        <v>2165161</v>
      </c>
      <c r="AD23" s="68">
        <v>465109</v>
      </c>
      <c r="AE23" s="68">
        <v>140552</v>
      </c>
      <c r="AF23" s="136">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5">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6">
        <v>16</v>
      </c>
      <c r="AG25" s="123"/>
      <c r="AH25" s="123"/>
    </row>
    <row r="26" spans="1:34" s="124" customFormat="1" ht="10.5">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8">
        <v>20248</v>
      </c>
      <c r="AG26" s="123"/>
      <c r="AH26" s="123"/>
    </row>
    <row r="27" spans="1:34" s="124" customFormat="1" ht="10.9" thickBot="1">
      <c r="A27" s="123"/>
      <c r="B27" s="128"/>
      <c r="C27" s="35" t="s">
        <v>12</v>
      </c>
      <c r="D27" s="36"/>
      <c r="E27" s="37"/>
      <c r="F27" s="75">
        <f t="shared" ref="F27:K28" si="0">F13+F16+F19+F22+F25</f>
        <v>459</v>
      </c>
      <c r="G27" s="75">
        <f t="shared" si="0"/>
        <v>347</v>
      </c>
      <c r="H27" s="75">
        <f t="shared" si="0"/>
        <v>327</v>
      </c>
      <c r="I27" s="75">
        <f t="shared" si="0"/>
        <v>21</v>
      </c>
      <c r="J27" s="75">
        <f t="shared" si="0"/>
        <v>0</v>
      </c>
      <c r="K27" s="75">
        <f t="shared" si="0"/>
        <v>278</v>
      </c>
      <c r="L27" s="66">
        <f>IFERROR(F27/G27-1,"n/a")</f>
        <v>0.32276657060518743</v>
      </c>
      <c r="M27" s="66">
        <f>IFERROR(F27/H27-1,"n/a")</f>
        <v>0.40366972477064222</v>
      </c>
      <c r="N27" s="66">
        <f>IFERROR(F27/I27-1,"n/a")</f>
        <v>20.857142857142858</v>
      </c>
      <c r="O27" s="66" t="str">
        <f>IFERROR(F27/J27-1,"n/a")</f>
        <v>n/a</v>
      </c>
      <c r="P27" s="62">
        <f>IFERROR(F27/K27-1,"n/a")</f>
        <v>0.65107913669064743</v>
      </c>
      <c r="Q27" s="75">
        <f t="shared" ref="Q27:V28" si="1">Q13+Q16+Q19+Q22+Q25</f>
        <v>2460</v>
      </c>
      <c r="R27" s="75">
        <f t="shared" si="1"/>
        <v>2029</v>
      </c>
      <c r="S27" s="75">
        <f t="shared" si="1"/>
        <v>1638</v>
      </c>
      <c r="T27" s="75">
        <f t="shared" si="1"/>
        <v>58</v>
      </c>
      <c r="U27" s="75">
        <f t="shared" si="1"/>
        <v>607</v>
      </c>
      <c r="V27" s="75">
        <f t="shared" si="1"/>
        <v>1517</v>
      </c>
      <c r="W27" s="66">
        <f>IFERROR(Q27/R27-1,"n/a")</f>
        <v>0.21241991128634785</v>
      </c>
      <c r="X27" s="66">
        <f>IFERROR(Q27/S27-1,"n/a")</f>
        <v>0.50183150183150182</v>
      </c>
      <c r="Y27" s="66">
        <f>IFERROR(Q27/T27-1,"n/a")</f>
        <v>41.413793103448278</v>
      </c>
      <c r="Z27" s="66">
        <f>IFERROR(Q27/U27-1,"n/a")</f>
        <v>3.0527182866556837</v>
      </c>
      <c r="AA27" s="62">
        <f>IFERROR(Q27/V27-1,"n/a")</f>
        <v>0.62162162162162171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1460351</v>
      </c>
      <c r="G28" s="76">
        <f t="shared" si="0"/>
        <v>1097755</v>
      </c>
      <c r="H28" s="76">
        <f t="shared" si="0"/>
        <v>677800</v>
      </c>
      <c r="I28" s="76">
        <f t="shared" si="0"/>
        <v>29404</v>
      </c>
      <c r="J28" s="76">
        <f t="shared" si="0"/>
        <v>2213</v>
      </c>
      <c r="K28" s="76">
        <f t="shared" si="0"/>
        <v>828495</v>
      </c>
      <c r="L28" s="67">
        <f>IFERROR(F28/G28-1,"n/a")</f>
        <v>0.33030685353289213</v>
      </c>
      <c r="M28" s="67">
        <f>IFERROR(F28/H28-1,"n/a")</f>
        <v>1.1545455886692237</v>
      </c>
      <c r="N28" s="67">
        <f>IFERROR(F28/I28-1,"n/a")</f>
        <v>48.665045572031019</v>
      </c>
      <c r="O28" s="67">
        <f>IFERROR(F28/J28-1,"n/a")</f>
        <v>658.89652056032537</v>
      </c>
      <c r="P28" s="63">
        <f>IFERROR(F28/K28-1,"n/a")</f>
        <v>0.76265517595157495</v>
      </c>
      <c r="Q28" s="76">
        <f t="shared" si="1"/>
        <v>7349198</v>
      </c>
      <c r="R28" s="76">
        <f t="shared" si="1"/>
        <v>5598559</v>
      </c>
      <c r="S28" s="76">
        <f t="shared" si="1"/>
        <v>2632480</v>
      </c>
      <c r="T28" s="76">
        <f t="shared" si="1"/>
        <v>69990</v>
      </c>
      <c r="U28" s="76">
        <f t="shared" si="1"/>
        <v>1278515</v>
      </c>
      <c r="V28" s="76">
        <f t="shared" si="1"/>
        <v>4247219</v>
      </c>
      <c r="W28" s="67">
        <f>IFERROR(Q28/R28-1,"n/a")</f>
        <v>0.31269457015635638</v>
      </c>
      <c r="X28" s="67">
        <f>IFERROR(Q28/S28-1,"n/a")</f>
        <v>1.7917393484470918</v>
      </c>
      <c r="Y28" s="67">
        <f>IFERROR(Q28/T28-1,"n/a")</f>
        <v>104.00354336333761</v>
      </c>
      <c r="Z28" s="67">
        <f>IFERROR(Q28/U28-1,"n/a")</f>
        <v>4.7482297822082646</v>
      </c>
      <c r="AA28" s="63">
        <f>IFERROR(Q28/V28-1,"n/a")</f>
        <v>0.73035532191770658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June</v>
      </c>
      <c r="G33" s="158"/>
      <c r="H33" s="158"/>
      <c r="I33" s="158"/>
      <c r="J33" s="158"/>
      <c r="K33" s="158"/>
      <c r="L33" s="158"/>
      <c r="M33" s="158"/>
      <c r="N33" s="158"/>
      <c r="O33" s="158"/>
      <c r="P33" s="159"/>
      <c r="Q33" s="161" t="s">
        <v>135</v>
      </c>
      <c r="R33" s="162"/>
      <c r="S33" s="162"/>
      <c r="T33" s="162"/>
      <c r="U33" s="162"/>
      <c r="V33" s="162"/>
      <c r="W33" s="162"/>
      <c r="X33" s="162"/>
      <c r="Y33" s="162"/>
      <c r="Z33" s="162"/>
      <c r="AA33" s="163"/>
      <c r="AB33" s="161" t="s">
        <v>58</v>
      </c>
      <c r="AC33" s="162"/>
      <c r="AD33" s="162"/>
      <c r="AE33" s="162"/>
      <c r="AF33" s="164"/>
    </row>
    <row r="34" spans="1:34" s="124" customFormat="1" ht="10.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5">
      <c r="A37" s="123"/>
      <c r="B37" s="123"/>
      <c r="C37" s="33"/>
      <c r="D37" s="26" t="s">
        <v>5</v>
      </c>
      <c r="E37" s="32"/>
      <c r="F37" s="74">
        <f t="shared" ref="F37:K38" si="3">F13</f>
        <v>152</v>
      </c>
      <c r="G37" s="74">
        <f t="shared" si="3"/>
        <v>95</v>
      </c>
      <c r="H37" s="74">
        <f t="shared" si="3"/>
        <v>77</v>
      </c>
      <c r="I37" s="74">
        <f t="shared" si="3"/>
        <v>0</v>
      </c>
      <c r="J37" s="74">
        <f t="shared" si="3"/>
        <v>0</v>
      </c>
      <c r="K37" s="74">
        <f t="shared" si="3"/>
        <v>90</v>
      </c>
      <c r="L37" s="64">
        <f>IFERROR(F37/G37-1,"n/a")</f>
        <v>0.60000000000000009</v>
      </c>
      <c r="M37" s="64">
        <f>IFERROR(F37/H37-1,"n/a")</f>
        <v>0.97402597402597402</v>
      </c>
      <c r="N37" s="64" t="str">
        <f>IFERROR(F37/I37-1,"n/a")</f>
        <v>n/a</v>
      </c>
      <c r="O37" s="64" t="str">
        <f>IFERROR(F37/J37-1,"n/a")</f>
        <v>n/a</v>
      </c>
      <c r="P37" s="60">
        <f>IFERROR(F37/K37-1,"n/a")</f>
        <v>0.68888888888888888</v>
      </c>
      <c r="Q37" s="74">
        <f>'May-24'!Q37+F37</f>
        <v>498</v>
      </c>
      <c r="R37" s="74">
        <f>'May-24'!R37+G37</f>
        <v>323</v>
      </c>
      <c r="S37" s="74">
        <f>'May-24'!S37+H37</f>
        <v>296</v>
      </c>
      <c r="T37" s="74">
        <f>'May-24'!T37+I37</f>
        <v>0</v>
      </c>
      <c r="U37" s="74">
        <f>'May-24'!U37+J37</f>
        <v>42</v>
      </c>
      <c r="V37" s="74">
        <f>'May-24'!V37+K37</f>
        <v>309</v>
      </c>
      <c r="W37" s="120">
        <f>IFERROR(Q37/R37-1,"n/a")</f>
        <v>0.54179566563467496</v>
      </c>
      <c r="X37" s="120">
        <f>IFERROR(R37/S37-1,"n/a")</f>
        <v>9.1216216216216228E-2</v>
      </c>
      <c r="Y37" s="120" t="str">
        <f>IFERROR(R37/T37-1,"n/a")</f>
        <v>n/a</v>
      </c>
      <c r="Z37" s="120">
        <f>IFERROR(R37/U37-1,"n/a")</f>
        <v>6.6904761904761907</v>
      </c>
      <c r="AA37" s="121">
        <f>IFERROR(R37/V37-1,"n/a")</f>
        <v>4.5307443365695699E-2</v>
      </c>
      <c r="AB37" s="150"/>
      <c r="AC37" s="89">
        <v>1486</v>
      </c>
      <c r="AD37" s="89">
        <v>1052</v>
      </c>
      <c r="AE37" s="70">
        <v>551</v>
      </c>
      <c r="AF37" s="78">
        <v>1584</v>
      </c>
      <c r="AH37" s="123"/>
    </row>
    <row r="38" spans="1:34" s="124" customFormat="1" ht="10.5">
      <c r="A38" s="123"/>
      <c r="B38" s="123"/>
      <c r="C38" s="33"/>
      <c r="D38" s="26" t="s">
        <v>11</v>
      </c>
      <c r="E38" s="32"/>
      <c r="F38" s="74">
        <f t="shared" si="3"/>
        <v>555086</v>
      </c>
      <c r="G38" s="74">
        <f t="shared" si="3"/>
        <v>359885</v>
      </c>
      <c r="H38" s="74">
        <f t="shared" si="3"/>
        <v>251675</v>
      </c>
      <c r="I38" s="74">
        <f t="shared" si="3"/>
        <v>0</v>
      </c>
      <c r="J38" s="74">
        <f t="shared" si="3"/>
        <v>0</v>
      </c>
      <c r="K38" s="74">
        <f t="shared" si="3"/>
        <v>303053</v>
      </c>
      <c r="L38" s="64">
        <f>IFERROR(F38/G38-1,"n/a")</f>
        <v>0.54239826611278597</v>
      </c>
      <c r="M38" s="64">
        <f>IFERROR(F38/H38-1,"n/a")</f>
        <v>1.2055667030893016</v>
      </c>
      <c r="N38" s="64" t="str">
        <f>IFERROR(F38/I38-1,"n/a")</f>
        <v>n/a</v>
      </c>
      <c r="O38" s="64" t="str">
        <f>IFERROR(F38/J38-1,"n/a")</f>
        <v>n/a</v>
      </c>
      <c r="P38" s="60">
        <f>IFERROR(F38/K38-1,"n/a")</f>
        <v>0.83164660966893589</v>
      </c>
      <c r="Q38" s="74">
        <f>'May-24'!Q38+F38</f>
        <v>1786350</v>
      </c>
      <c r="R38" s="74">
        <f>'May-24'!R38+G38</f>
        <v>1162878</v>
      </c>
      <c r="S38" s="74">
        <f>'May-24'!S38+H38</f>
        <v>784431</v>
      </c>
      <c r="T38" s="74">
        <f>'May-24'!T38+I38</f>
        <v>0</v>
      </c>
      <c r="U38" s="74">
        <f>'May-24'!U38+J38</f>
        <v>0</v>
      </c>
      <c r="V38" s="74">
        <f>'May-24'!V38+K38</f>
        <v>1000151</v>
      </c>
      <c r="W38" s="120">
        <f>IFERROR(Q38/R38-1,"n/a")</f>
        <v>0.536145666183383</v>
      </c>
      <c r="X38" s="120">
        <f>IFERROR(R38/S38-1,"n/a")</f>
        <v>0.48244778699464952</v>
      </c>
      <c r="Y38" s="120" t="str">
        <f>IFERROR(R38/T38-1,"n/a")</f>
        <v>n/a</v>
      </c>
      <c r="Z38" s="120" t="str">
        <f>IFERROR(R38/U38-1,"n/a")</f>
        <v>n/a</v>
      </c>
      <c r="AA38" s="121">
        <f>IFERROR(R38/V38-1,"n/a")</f>
        <v>0.16270243193277811</v>
      </c>
      <c r="AB38" s="150"/>
      <c r="AC38" s="89">
        <v>4370939</v>
      </c>
      <c r="AD38" s="89">
        <v>1527970</v>
      </c>
      <c r="AE38" s="84">
        <v>1092884</v>
      </c>
      <c r="AF38" s="78">
        <v>4234259</v>
      </c>
      <c r="AH38" s="123"/>
    </row>
    <row r="39" spans="1:34" s="124" customFormat="1" ht="10.5">
      <c r="A39" s="123"/>
      <c r="B39" s="123"/>
      <c r="C39" s="31" t="s">
        <v>136</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5">
      <c r="A40" s="123"/>
      <c r="B40" s="123"/>
      <c r="C40" s="33"/>
      <c r="D40" s="26" t="s">
        <v>5</v>
      </c>
      <c r="E40" s="32"/>
      <c r="F40" s="74">
        <f t="shared" ref="F40:K41" si="4">F16</f>
        <v>113</v>
      </c>
      <c r="G40" s="74">
        <f t="shared" si="4"/>
        <v>73</v>
      </c>
      <c r="H40" s="74">
        <f t="shared" si="4"/>
        <v>89</v>
      </c>
      <c r="I40" s="74">
        <f t="shared" si="4"/>
        <v>17</v>
      </c>
      <c r="J40" s="74">
        <f t="shared" si="4"/>
        <v>0</v>
      </c>
      <c r="K40" s="74">
        <f t="shared" si="4"/>
        <v>71</v>
      </c>
      <c r="L40" s="64">
        <f>IFERROR(F40/G40-1,"n/a")</f>
        <v>0.54794520547945202</v>
      </c>
      <c r="M40" s="64">
        <f>IFERROR(F40/H40-1,"n/a")</f>
        <v>0.2696629213483146</v>
      </c>
      <c r="N40" s="64">
        <f>IFERROR(F40/I40-1,"n/a")</f>
        <v>5.6470588235294121</v>
      </c>
      <c r="O40" s="64" t="str">
        <f>IFERROR(F40/J40-1,"n/a")</f>
        <v>n/a</v>
      </c>
      <c r="P40" s="60">
        <f>IFERROR(F40/K40-1,"n/a")</f>
        <v>0.59154929577464799</v>
      </c>
      <c r="Q40" s="74">
        <f>'May-24'!Q40+F40</f>
        <v>256</v>
      </c>
      <c r="R40" s="74">
        <f>'May-24'!R40+G40</f>
        <v>189</v>
      </c>
      <c r="S40" s="74">
        <f>'May-24'!S40+H40</f>
        <v>216</v>
      </c>
      <c r="T40" s="74">
        <f>'May-24'!T40+I40</f>
        <v>39</v>
      </c>
      <c r="U40" s="74">
        <f>'May-24'!U40+J40</f>
        <v>0</v>
      </c>
      <c r="V40" s="74">
        <f>'May-24'!V40+K40</f>
        <v>193</v>
      </c>
      <c r="W40" s="120">
        <f>IFERROR(Q40/R40-1,"n/a")</f>
        <v>0.35449735449735442</v>
      </c>
      <c r="X40" s="120">
        <f>IFERROR(R40/S40-1,"n/a")</f>
        <v>-0.125</v>
      </c>
      <c r="Y40" s="120">
        <f>IFERROR(R40/T40-1,"n/a")</f>
        <v>3.8461538461538458</v>
      </c>
      <c r="Z40" s="120" t="str">
        <f>IFERROR(R40/U40-1,"n/a")</f>
        <v>n/a</v>
      </c>
      <c r="AA40" s="121">
        <f>IFERROR(R40/V40-1,"n/a")</f>
        <v>-2.0725388601036232E-2</v>
      </c>
      <c r="AB40" s="150"/>
      <c r="AC40" s="89">
        <v>563</v>
      </c>
      <c r="AD40" s="89">
        <v>226</v>
      </c>
      <c r="AE40" s="70">
        <v>66</v>
      </c>
      <c r="AF40" s="78">
        <v>573</v>
      </c>
      <c r="AH40" s="123"/>
    </row>
    <row r="41" spans="1:34" s="124" customFormat="1" ht="10.5">
      <c r="A41" s="123"/>
      <c r="B41" s="123"/>
      <c r="C41" s="33"/>
      <c r="D41" s="26" t="s">
        <v>11</v>
      </c>
      <c r="E41" s="32"/>
      <c r="F41" s="74">
        <f t="shared" si="4"/>
        <v>313316</v>
      </c>
      <c r="G41" s="74">
        <f t="shared" si="4"/>
        <v>224892</v>
      </c>
      <c r="H41" s="74">
        <f t="shared" si="4"/>
        <v>121649</v>
      </c>
      <c r="I41" s="74">
        <f t="shared" si="4"/>
        <v>24481</v>
      </c>
      <c r="J41" s="74">
        <f t="shared" si="4"/>
        <v>0</v>
      </c>
      <c r="K41" s="74">
        <f t="shared" si="4"/>
        <v>165399</v>
      </c>
      <c r="L41" s="64">
        <f>IFERROR(F41/G41-1,"n/a")</f>
        <v>0.39318428401188132</v>
      </c>
      <c r="M41" s="64">
        <f>IFERROR(F41/H41-1,"n/a")</f>
        <v>1.5755739874557126</v>
      </c>
      <c r="N41" s="64">
        <f>IFERROR(F41/I41-1,"n/a")</f>
        <v>11.798333401413341</v>
      </c>
      <c r="O41" s="64" t="str">
        <f>IFERROR(F41/J41-1,"n/a")</f>
        <v>n/a</v>
      </c>
      <c r="P41" s="60">
        <f>IFERROR(F41/K41-1,"n/a")</f>
        <v>0.89430407680820312</v>
      </c>
      <c r="Q41" s="74">
        <f>'May-24'!Q41+F41</f>
        <v>633036</v>
      </c>
      <c r="R41" s="74">
        <f>'May-24'!R41+G41</f>
        <v>493323</v>
      </c>
      <c r="S41" s="74">
        <f>'May-24'!S41+H41</f>
        <v>264054</v>
      </c>
      <c r="T41" s="74">
        <f>'May-24'!T41+I41</f>
        <v>54964</v>
      </c>
      <c r="U41" s="74">
        <f>'May-24'!U41+J41</f>
        <v>0</v>
      </c>
      <c r="V41" s="74">
        <f>'May-24'!V41+K41</f>
        <v>478129</v>
      </c>
      <c r="W41" s="120">
        <f>IFERROR(Q41/R41-1,"n/a")</f>
        <v>0.28320795908562957</v>
      </c>
      <c r="X41" s="120">
        <f>IFERROR(R41/S41-1,"n/a")</f>
        <v>0.86826558204003734</v>
      </c>
      <c r="Y41" s="120">
        <f>IFERROR(R41/T41-1,"n/a")</f>
        <v>7.9753838876355427</v>
      </c>
      <c r="Z41" s="120" t="str">
        <f>IFERROR(R41/U41-1,"n/a")</f>
        <v>n/a</v>
      </c>
      <c r="AA41" s="121">
        <f>IFERROR(R41/V41-1,"n/a")</f>
        <v>3.1778034798140231E-2</v>
      </c>
      <c r="AB41" s="150"/>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5">
      <c r="A43" s="123"/>
      <c r="B43" s="123"/>
      <c r="C43" s="33"/>
      <c r="D43" s="26" t="s">
        <v>5</v>
      </c>
      <c r="E43" s="32"/>
      <c r="F43" s="74">
        <f t="shared" ref="F43:K44" si="5">F19</f>
        <v>96</v>
      </c>
      <c r="G43" s="74">
        <f t="shared" si="5"/>
        <v>87</v>
      </c>
      <c r="H43" s="74">
        <f t="shared" si="5"/>
        <v>91</v>
      </c>
      <c r="I43" s="74">
        <f t="shared" si="5"/>
        <v>0</v>
      </c>
      <c r="J43" s="74">
        <f t="shared" si="5"/>
        <v>0</v>
      </c>
      <c r="K43" s="74">
        <f t="shared" si="5"/>
        <v>42</v>
      </c>
      <c r="L43" s="64">
        <f>IFERROR(F43/G43-1,"n/a")</f>
        <v>0.10344827586206895</v>
      </c>
      <c r="M43" s="64">
        <f>IFERROR(F43/H43-1,"n/a")</f>
        <v>5.4945054945054972E-2</v>
      </c>
      <c r="N43" s="64" t="str">
        <f>IFERROR(F43/I43-1,"n/a")</f>
        <v>n/a</v>
      </c>
      <c r="O43" s="64" t="str">
        <f>IFERROR(F43/J43-1,"n/a")</f>
        <v>n/a</v>
      </c>
      <c r="P43" s="60">
        <f>IFERROR(F43/K43-1,"n/a")</f>
        <v>1.2857142857142856</v>
      </c>
      <c r="Q43" s="74">
        <f>'May-24'!Q43+F43</f>
        <v>239</v>
      </c>
      <c r="R43" s="74">
        <f>'May-24'!R43+G43</f>
        <v>233</v>
      </c>
      <c r="S43" s="74">
        <f>'May-24'!S43+H43</f>
        <v>217</v>
      </c>
      <c r="T43" s="74">
        <f>'May-24'!T43+I43</f>
        <v>3</v>
      </c>
      <c r="U43" s="74">
        <f>'May-24'!U43+J43</f>
        <v>0</v>
      </c>
      <c r="V43" s="74">
        <f>'May-24'!V43+K43</f>
        <v>100</v>
      </c>
      <c r="W43" s="120">
        <f>IFERROR(Q43/R43-1,"n/a")</f>
        <v>2.5751072961373467E-2</v>
      </c>
      <c r="X43" s="120">
        <f>IFERROR(R43/S43-1,"n/a")</f>
        <v>7.3732718894009119E-2</v>
      </c>
      <c r="Y43" s="120">
        <f>IFERROR(R43/T43-1,"n/a")</f>
        <v>76.666666666666671</v>
      </c>
      <c r="Z43" s="120" t="str">
        <f>IFERROR(R43/U43-1,"n/a")</f>
        <v>n/a</v>
      </c>
      <c r="AA43" s="121">
        <f>IFERROR(R43/V43-1,"n/a")</f>
        <v>1.33</v>
      </c>
      <c r="AB43" s="150"/>
      <c r="AC43" s="89">
        <v>669</v>
      </c>
      <c r="AD43" s="89">
        <v>59</v>
      </c>
      <c r="AE43" s="70">
        <v>9</v>
      </c>
      <c r="AF43" s="78">
        <v>287</v>
      </c>
      <c r="AH43" s="123"/>
    </row>
    <row r="44" spans="1:34" s="124" customFormat="1" ht="10.5">
      <c r="A44" s="123"/>
      <c r="B44" s="123"/>
      <c r="C44" s="33"/>
      <c r="D44" s="26" t="s">
        <v>11</v>
      </c>
      <c r="E44" s="32"/>
      <c r="F44" s="74">
        <f t="shared" si="5"/>
        <v>202142</v>
      </c>
      <c r="G44" s="74">
        <f t="shared" si="5"/>
        <v>169314</v>
      </c>
      <c r="H44" s="74">
        <f t="shared" si="5"/>
        <v>118355</v>
      </c>
      <c r="I44" s="74">
        <f t="shared" si="5"/>
        <v>0</v>
      </c>
      <c r="J44" s="74">
        <f t="shared" si="5"/>
        <v>2213</v>
      </c>
      <c r="K44" s="74">
        <f t="shared" si="5"/>
        <v>77859</v>
      </c>
      <c r="L44" s="64">
        <f>IFERROR(F44/G44-1,"n/a")</f>
        <v>0.19388827858298785</v>
      </c>
      <c r="M44" s="64">
        <f>IFERROR(F44/H44-1,"n/a")</f>
        <v>0.70792953402898062</v>
      </c>
      <c r="N44" s="64" t="str">
        <f>IFERROR(F44/I44-1,"n/a")</f>
        <v>n/a</v>
      </c>
      <c r="O44" s="64">
        <f>IFERROR(F44/J44-1,"n/a")</f>
        <v>90.342973339358338</v>
      </c>
      <c r="P44" s="60">
        <f>IFERROR(F44/K44-1,"n/a")</f>
        <v>1.596257336980953</v>
      </c>
      <c r="Q44" s="74">
        <f>'May-24'!Q44+F44</f>
        <v>434892</v>
      </c>
      <c r="R44" s="74">
        <f>'May-24'!R44+G44</f>
        <v>372934</v>
      </c>
      <c r="S44" s="74">
        <f>'May-24'!S44+H44</f>
        <v>239506</v>
      </c>
      <c r="T44" s="74">
        <f>'May-24'!T44+I44</f>
        <v>0</v>
      </c>
      <c r="U44" s="74">
        <f>'May-24'!U44+J44</f>
        <v>2213</v>
      </c>
      <c r="V44" s="74">
        <f>'May-24'!V44+K44</f>
        <v>180298</v>
      </c>
      <c r="W44" s="120">
        <f>IFERROR(Q44/R44-1,"n/a")</f>
        <v>0.16613663543683344</v>
      </c>
      <c r="X44" s="120">
        <f>IFERROR(R44/S44-1,"n/a")</f>
        <v>0.55709669068833345</v>
      </c>
      <c r="Y44" s="120" t="str">
        <f>IFERROR(R44/T44-1,"n/a")</f>
        <v>n/a</v>
      </c>
      <c r="Z44" s="120">
        <f>IFERROR(R44/U44-1,"n/a")</f>
        <v>167.51965657478536</v>
      </c>
      <c r="AA44" s="121">
        <f>IFERROR(R44/V44-1,"n/a")</f>
        <v>1.068431152869139</v>
      </c>
      <c r="AB44" s="150"/>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5">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50"/>
      <c r="AC46" s="89">
        <v>1129</v>
      </c>
      <c r="AD46" s="89">
        <v>336</v>
      </c>
      <c r="AE46" s="84">
        <v>43</v>
      </c>
      <c r="AF46" s="78">
        <v>781</v>
      </c>
      <c r="AH46" s="123"/>
    </row>
    <row r="47" spans="1:34" s="124" customFormat="1" ht="10.5">
      <c r="A47" s="123"/>
      <c r="B47" s="123"/>
      <c r="C47" s="33"/>
      <c r="D47" s="26" t="s">
        <v>11</v>
      </c>
      <c r="E47" s="32"/>
      <c r="F47" s="74">
        <f t="shared" si="6"/>
        <v>383585</v>
      </c>
      <c r="G47" s="74">
        <f t="shared" si="6"/>
        <v>334459</v>
      </c>
      <c r="H47" s="74">
        <f t="shared" si="6"/>
        <v>183895</v>
      </c>
      <c r="I47" s="74">
        <f t="shared" si="6"/>
        <v>4923</v>
      </c>
      <c r="J47" s="74">
        <f t="shared" si="6"/>
        <v>0</v>
      </c>
      <c r="K47" s="74">
        <f t="shared" si="6"/>
        <v>275367</v>
      </c>
      <c r="L47" s="64">
        <f>IFERROR(F47/G47-1,"n/a")</f>
        <v>0.14688197955504267</v>
      </c>
      <c r="M47" s="64">
        <f>IFERROR(F47/H47-1,"n/a")</f>
        <v>1.085891405421572</v>
      </c>
      <c r="N47" s="64">
        <f>IFERROR(F47/I47-1,"n/a")</f>
        <v>76.91692057688401</v>
      </c>
      <c r="O47" s="64" t="str">
        <f>IFERROR(F47/J47-1,"n/a")</f>
        <v>n/a</v>
      </c>
      <c r="P47" s="60">
        <f>IFERROR(F47/K47-1,"n/a")</f>
        <v>0.39299552960231265</v>
      </c>
      <c r="Q47" s="74">
        <f>'May-24'!Q47+F47</f>
        <v>1244351</v>
      </c>
      <c r="R47" s="74">
        <f>'May-24'!R47+G47</f>
        <v>1077478</v>
      </c>
      <c r="S47" s="74">
        <f>'May-24'!S47+H47</f>
        <v>473633</v>
      </c>
      <c r="T47" s="74">
        <f>'May-24'!T47+I47</f>
        <v>4923</v>
      </c>
      <c r="U47" s="74">
        <f>'May-24'!U47+J47</f>
        <v>0</v>
      </c>
      <c r="V47" s="74">
        <f>'May-24'!V47+K47</f>
        <v>788552</v>
      </c>
      <c r="W47" s="120">
        <f>IFERROR(Q47/R47-1,"n/a")</f>
        <v>0.15487369579703714</v>
      </c>
      <c r="X47" s="120">
        <f>IFERROR(R47/S47-1,"n/a")</f>
        <v>1.2749217220928442</v>
      </c>
      <c r="Y47" s="120">
        <f>IFERROR(R47/T47-1,"n/a")</f>
        <v>217.86613853341458</v>
      </c>
      <c r="Z47" s="120" t="str">
        <f>IFERROR(R47/U47-1,"n/a")</f>
        <v>n/a</v>
      </c>
      <c r="AA47" s="121">
        <f>IFERROR(R47/V47-1,"n/a")</f>
        <v>0.3664006939301403</v>
      </c>
      <c r="AB47" s="150"/>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5">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50"/>
      <c r="AC49" s="89">
        <v>9</v>
      </c>
      <c r="AD49" s="68">
        <v>0</v>
      </c>
      <c r="AE49" s="68">
        <v>0</v>
      </c>
      <c r="AF49" s="78">
        <v>16</v>
      </c>
      <c r="AH49" s="123"/>
    </row>
    <row r="50" spans="3:34" s="124" customFormat="1" ht="10.5">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50"/>
      <c r="AC50" s="82">
        <v>15637</v>
      </c>
      <c r="AD50" s="68">
        <v>0</v>
      </c>
      <c r="AE50" s="68">
        <v>0</v>
      </c>
      <c r="AF50" s="78">
        <v>20248</v>
      </c>
      <c r="AH50" s="123"/>
    </row>
    <row r="51" spans="3:34" s="124" customFormat="1" ht="10.9" thickBot="1">
      <c r="C51" s="35" t="s">
        <v>12</v>
      </c>
      <c r="D51" s="36"/>
      <c r="E51" s="37"/>
      <c r="F51" s="75">
        <f>F37+F40+F43+F46+F49</f>
        <v>459</v>
      </c>
      <c r="G51" s="75">
        <f>G37+G40+G43+G46+G49</f>
        <v>347</v>
      </c>
      <c r="H51" s="75">
        <f t="shared" ref="H51:K52" si="9">H37+H40+H43+H46+H49</f>
        <v>327</v>
      </c>
      <c r="I51" s="75">
        <f t="shared" si="9"/>
        <v>21</v>
      </c>
      <c r="J51" s="75">
        <f t="shared" si="9"/>
        <v>0</v>
      </c>
      <c r="K51" s="75">
        <f t="shared" si="9"/>
        <v>278</v>
      </c>
      <c r="L51" s="66">
        <f>IFERROR(F51/G51-1,"n/a")</f>
        <v>0.32276657060518743</v>
      </c>
      <c r="M51" s="66">
        <f>IFERROR(F51/H51-1,"n/a")</f>
        <v>0.40366972477064222</v>
      </c>
      <c r="N51" s="66">
        <f>IFERROR(F51/I51-1,"n/a")</f>
        <v>20.857142857142858</v>
      </c>
      <c r="O51" s="66" t="str">
        <f>IFERROR(F51/J51-1,"n/a")</f>
        <v>n/a</v>
      </c>
      <c r="P51" s="62">
        <f>IFERROR(F51/K51-1,"n/a")</f>
        <v>0.65107913669064743</v>
      </c>
      <c r="Q51" s="75">
        <f t="shared" ref="Q51:V52" si="10">Q37+Q40+Q43+Q46+Q49</f>
        <v>1435</v>
      </c>
      <c r="R51" s="75">
        <f t="shared" si="10"/>
        <v>1162</v>
      </c>
      <c r="S51" s="75">
        <f>S37+S40+S43+S46+S49</f>
        <v>1007</v>
      </c>
      <c r="T51" s="75">
        <f t="shared" si="10"/>
        <v>46</v>
      </c>
      <c r="U51" s="75">
        <f t="shared" si="10"/>
        <v>42</v>
      </c>
      <c r="V51" s="75">
        <f t="shared" si="10"/>
        <v>883</v>
      </c>
      <c r="W51" s="66">
        <f t="shared" si="8"/>
        <v>0.23493975903614461</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1.25" thickTop="1" thickBot="1">
      <c r="C52" s="38" t="s">
        <v>13</v>
      </c>
      <c r="D52" s="39"/>
      <c r="E52" s="40"/>
      <c r="F52" s="76">
        <f>F38+F41+F44+F47+F50</f>
        <v>1460351</v>
      </c>
      <c r="G52" s="76">
        <f>G38+G41+G44+G47+G50</f>
        <v>1097755</v>
      </c>
      <c r="H52" s="76">
        <f t="shared" si="9"/>
        <v>677800</v>
      </c>
      <c r="I52" s="76">
        <f t="shared" si="9"/>
        <v>29404</v>
      </c>
      <c r="J52" s="76">
        <f t="shared" si="9"/>
        <v>2213</v>
      </c>
      <c r="K52" s="76">
        <f t="shared" si="9"/>
        <v>828495</v>
      </c>
      <c r="L52" s="67">
        <f>IFERROR(F52/G52-1,"n/a")</f>
        <v>0.33030685353289213</v>
      </c>
      <c r="M52" s="67">
        <f>IFERROR(F52/H52-1,"n/a")</f>
        <v>1.1545455886692237</v>
      </c>
      <c r="N52" s="67">
        <f>IFERROR(F52/I52-1,"n/a")</f>
        <v>48.665045572031019</v>
      </c>
      <c r="O52" s="67">
        <f>IFERROR(F52/J52-1,"n/a")</f>
        <v>658.89652056032537</v>
      </c>
      <c r="P52" s="63">
        <f>IFERROR(F52/K52-1,"n/a")</f>
        <v>0.76265517595157495</v>
      </c>
      <c r="Q52" s="76">
        <f t="shared" si="10"/>
        <v>4117288</v>
      </c>
      <c r="R52" s="76">
        <f t="shared" si="10"/>
        <v>3120200</v>
      </c>
      <c r="S52" s="76">
        <f t="shared" si="10"/>
        <v>1764775</v>
      </c>
      <c r="T52" s="76">
        <f t="shared" si="10"/>
        <v>59887</v>
      </c>
      <c r="U52" s="76">
        <f t="shared" si="10"/>
        <v>2213</v>
      </c>
      <c r="V52" s="76">
        <f t="shared" si="10"/>
        <v>2457357</v>
      </c>
      <c r="W52" s="67">
        <f t="shared" si="8"/>
        <v>0.3195590026280366</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DF761-5CA8-4199-AE44-F4598AE6E0BB}">
  <dimension ref="A1:AH66"/>
  <sheetViews>
    <sheetView showGridLines="0" topLeftCell="B12" zoomScale="95" zoomScaleNormal="75" workbookViewId="0">
      <selection activeCell="C15" sqref="C15"/>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5.75">
      <c r="A4" s="9"/>
      <c r="B4" s="11" t="s">
        <v>7</v>
      </c>
      <c r="C4" s="26"/>
      <c r="D4" s="93" t="s">
        <v>47</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May</v>
      </c>
      <c r="G9" s="155"/>
      <c r="H9" s="155"/>
      <c r="I9" s="155"/>
      <c r="J9" s="155"/>
      <c r="K9" s="155"/>
      <c r="L9" s="155"/>
      <c r="M9" s="155"/>
      <c r="N9" s="155"/>
      <c r="O9" s="155"/>
      <c r="P9" s="156"/>
      <c r="Q9" s="157" t="str">
        <f>"January to "&amp; D4</f>
        <v>January to May</v>
      </c>
      <c r="R9" s="158"/>
      <c r="S9" s="158"/>
      <c r="T9" s="158"/>
      <c r="U9" s="158"/>
      <c r="V9" s="158"/>
      <c r="W9" s="158"/>
      <c r="X9" s="158"/>
      <c r="Y9" s="158"/>
      <c r="Z9" s="158"/>
      <c r="AA9" s="159"/>
      <c r="AB9" s="157" t="s">
        <v>57</v>
      </c>
      <c r="AC9" s="158"/>
      <c r="AD9" s="158"/>
      <c r="AE9" s="158"/>
      <c r="AF9" s="160"/>
      <c r="AG9" s="123"/>
      <c r="AH9" s="123"/>
    </row>
    <row r="10" spans="1:34" s="124" customFormat="1" ht="10.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160</v>
      </c>
      <c r="G13" s="71">
        <v>99</v>
      </c>
      <c r="H13" s="71">
        <v>83</v>
      </c>
      <c r="I13" s="71">
        <v>0</v>
      </c>
      <c r="J13" s="71">
        <v>0</v>
      </c>
      <c r="K13" s="71">
        <v>90</v>
      </c>
      <c r="L13" s="64">
        <f>IFERROR(F13/G13-1,"n/a")</f>
        <v>0.61616161616161613</v>
      </c>
      <c r="M13" s="64">
        <f>IFERROR(F13/H13-1,"n/a")</f>
        <v>0.92771084337349397</v>
      </c>
      <c r="N13" s="64" t="str">
        <f>IFERROR(F13/I13-1,"n/a")</f>
        <v>n/a</v>
      </c>
      <c r="O13" s="64" t="str">
        <f>IFERROR(F13/J13-1,"n/a")</f>
        <v>n/a</v>
      </c>
      <c r="P13" s="60">
        <f>IFERROR(F13/K13-1,"n/a")</f>
        <v>0.77777777777777768</v>
      </c>
      <c r="Q13" s="68">
        <f>'Apr-24'!Q13+F13</f>
        <v>1049</v>
      </c>
      <c r="R13" s="68">
        <f>'Apr-24'!R13+G13</f>
        <v>758</v>
      </c>
      <c r="S13" s="68">
        <f>'Apr-24'!S13+H13</f>
        <v>749</v>
      </c>
      <c r="T13" s="68">
        <f>'Apr-24'!T13+I13</f>
        <v>0</v>
      </c>
      <c r="U13" s="68">
        <f>'Apr-24'!U13+J13</f>
        <v>551</v>
      </c>
      <c r="V13" s="68">
        <f>'Apr-24'!V13+K13</f>
        <v>735</v>
      </c>
      <c r="W13" s="64">
        <f>IFERROR(Q13/R13-1,"n/a")</f>
        <v>0.38390501319261205</v>
      </c>
      <c r="X13" s="64">
        <f>IFERROR(Q13/S13-1,"n/a")</f>
        <v>0.4005340453938584</v>
      </c>
      <c r="Y13" s="64" t="str">
        <f>IFERROR(Q13/T13-1,"n/a")</f>
        <v>n/a</v>
      </c>
      <c r="Z13" s="64">
        <f>IFERROR(Q13/U13-1,"n/a")</f>
        <v>0.90381125226860259</v>
      </c>
      <c r="AA13" s="60">
        <f>IFERROR(Q13/V13-1,"n/a")</f>
        <v>0.42721088435374144</v>
      </c>
      <c r="AB13" s="68">
        <v>1630</v>
      </c>
      <c r="AC13" s="68">
        <v>1486</v>
      </c>
      <c r="AD13" s="68">
        <v>522</v>
      </c>
      <c r="AE13" s="68">
        <v>551</v>
      </c>
      <c r="AF13" s="136">
        <v>1591</v>
      </c>
      <c r="AG13" s="123"/>
      <c r="AH13" s="123"/>
    </row>
    <row r="14" spans="1:34" s="124" customFormat="1" ht="10.5">
      <c r="A14" s="123"/>
      <c r="B14" s="128"/>
      <c r="C14" s="33"/>
      <c r="D14" s="26" t="s">
        <v>11</v>
      </c>
      <c r="E14" s="32"/>
      <c r="F14" s="71">
        <v>572153</v>
      </c>
      <c r="G14" s="71">
        <v>353242</v>
      </c>
      <c r="H14" s="71">
        <v>234968</v>
      </c>
      <c r="I14" s="71">
        <v>0</v>
      </c>
      <c r="J14" s="71">
        <v>0</v>
      </c>
      <c r="K14" s="71">
        <v>303053</v>
      </c>
      <c r="L14" s="64">
        <f>IFERROR(F14/G14-1,"n/a")</f>
        <v>0.61971962563908023</v>
      </c>
      <c r="M14" s="64">
        <f>IFERROR(F14/H14-1,"n/a")</f>
        <v>1.4350251949201591</v>
      </c>
      <c r="N14" s="64" t="str">
        <f>IFERROR(F14/I14-1,"n/a")</f>
        <v>n/a</v>
      </c>
      <c r="O14" s="64" t="str">
        <f>IFERROR(F14/J14-1,"n/a")</f>
        <v>n/a</v>
      </c>
      <c r="P14" s="60">
        <f>IFERROR(F14/K14-1,"n/a")</f>
        <v>0.88796349153448406</v>
      </c>
      <c r="Q14" s="68">
        <f>'Apr-24'!Q14+F14</f>
        <v>3381506</v>
      </c>
      <c r="R14" s="68">
        <f>'Apr-24'!R14+G14</f>
        <v>2341177</v>
      </c>
      <c r="S14" s="68">
        <f>'Apr-24'!S14+H14</f>
        <v>1292414</v>
      </c>
      <c r="T14" s="68">
        <f>'Apr-24'!T14+I14</f>
        <v>0</v>
      </c>
      <c r="U14" s="68">
        <f>'Apr-24'!U14+J14</f>
        <v>1092884</v>
      </c>
      <c r="V14" s="68">
        <f>'Apr-24'!V14+K14</f>
        <v>2148202</v>
      </c>
      <c r="W14" s="64">
        <f>IFERROR(Q14/R14-1,"n/a")</f>
        <v>0.44436153268206557</v>
      </c>
      <c r="X14" s="64">
        <f>IFERROR(Q14/S14-1,"n/a")</f>
        <v>1.6164263154066729</v>
      </c>
      <c r="Y14" s="64" t="str">
        <f>IFERROR(Q14/T14-1,"n/a")</f>
        <v>n/a</v>
      </c>
      <c r="Z14" s="64">
        <f>IFERROR(Q14/U14-1,"n/a")</f>
        <v>2.0941124584127868</v>
      </c>
      <c r="AA14" s="60">
        <f>IFERROR(Q14/V14-1,"n/a")</f>
        <v>0.57410988352119596</v>
      </c>
      <c r="AB14" s="68">
        <v>5232537</v>
      </c>
      <c r="AC14" s="68">
        <v>3592413</v>
      </c>
      <c r="AD14" s="68">
        <v>768312</v>
      </c>
      <c r="AE14" s="68">
        <v>1092884</v>
      </c>
      <c r="AF14" s="136">
        <v>4592479</v>
      </c>
      <c r="AG14" s="123"/>
      <c r="AH14" s="123"/>
    </row>
    <row r="15" spans="1:34" s="124" customFormat="1" ht="10.5">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5">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179</v>
      </c>
      <c r="R16" s="68">
        <f>'Apr-24'!R16+G16</f>
        <v>143</v>
      </c>
      <c r="S16" s="68">
        <f>'Apr-24'!S16+H16</f>
        <v>163</v>
      </c>
      <c r="T16" s="68">
        <f>'Apr-24'!T16+I16</f>
        <v>34</v>
      </c>
      <c r="U16" s="68">
        <f>'Apr-24'!U16+J16</f>
        <v>10</v>
      </c>
      <c r="V16" s="68">
        <f>'Apr-24'!V16+K16</f>
        <v>145</v>
      </c>
      <c r="W16" s="64">
        <f>IFERROR(Q16/R16-1,"n/a")</f>
        <v>0.25174825174825166</v>
      </c>
      <c r="X16" s="64">
        <f>IFERROR(Q16/S16-1,"n/a")</f>
        <v>9.8159509202454087E-2</v>
      </c>
      <c r="Y16" s="64">
        <f>IFERROR(Q16/T16-1,"n/a")</f>
        <v>4.2647058823529411</v>
      </c>
      <c r="Z16" s="64">
        <f>IFERROR(Q16/U16-1,"n/a")</f>
        <v>16.899999999999999</v>
      </c>
      <c r="AA16" s="60">
        <f>IFERROR(Q16/V16-1,"n/a")</f>
        <v>0.23448275862068968</v>
      </c>
      <c r="AB16" s="68">
        <v>575</v>
      </c>
      <c r="AC16" s="68">
        <v>572</v>
      </c>
      <c r="AD16" s="68">
        <v>202</v>
      </c>
      <c r="AE16" s="68">
        <v>54</v>
      </c>
      <c r="AF16" s="136">
        <v>586</v>
      </c>
      <c r="AG16" s="123"/>
      <c r="AH16" s="123"/>
    </row>
    <row r="17" spans="1:34" s="124" customFormat="1" ht="10.5">
      <c r="A17" s="123"/>
      <c r="B17" s="128"/>
      <c r="C17" s="33"/>
      <c r="D17" s="26" t="s">
        <v>11</v>
      </c>
      <c r="E17" s="32"/>
      <c r="F17" s="71">
        <v>195939</v>
      </c>
      <c r="G17" s="71">
        <v>161083</v>
      </c>
      <c r="H17" s="71">
        <v>82038</v>
      </c>
      <c r="I17" s="71">
        <v>24481</v>
      </c>
      <c r="J17" s="71">
        <v>0</v>
      </c>
      <c r="K17" s="71">
        <v>165399</v>
      </c>
      <c r="L17" s="64">
        <f>IFERROR(F17/G17-1,"n/a")</f>
        <v>0.21638534171824464</v>
      </c>
      <c r="M17" s="64">
        <f>IFERROR(F17/H17-1,"n/a")</f>
        <v>1.3883931836466026</v>
      </c>
      <c r="N17" s="64">
        <f>IFERROR(F17/I17-1,"n/a")</f>
        <v>7.0037171684163226</v>
      </c>
      <c r="O17" s="64" t="str">
        <f>IFERROR(F17/J17-1,"n/a")</f>
        <v>n/a</v>
      </c>
      <c r="P17" s="60">
        <f>IFERROR(F17/K17-1,"n/a")</f>
        <v>0.18464440534706972</v>
      </c>
      <c r="Q17" s="68">
        <f>'Apr-24'!Q17+F17</f>
        <v>448592</v>
      </c>
      <c r="R17" s="68">
        <f>'Apr-24'!R17+G17</f>
        <v>351486</v>
      </c>
      <c r="S17" s="68">
        <f>'Apr-24'!S17+H17</f>
        <v>178913</v>
      </c>
      <c r="T17" s="68">
        <f>'Apr-24'!T17+I17</f>
        <v>40586</v>
      </c>
      <c r="U17" s="68">
        <f>'Apr-24'!U17+J17</f>
        <v>41113</v>
      </c>
      <c r="V17" s="68">
        <f>'Apr-24'!V17+K17</f>
        <v>393104</v>
      </c>
      <c r="W17" s="64">
        <f>IFERROR(Q17/R17-1,"n/a")</f>
        <v>0.27627273917026574</v>
      </c>
      <c r="X17" s="64">
        <f>IFERROR(Q17/S17-1,"n/a")</f>
        <v>1.5073191998345563</v>
      </c>
      <c r="Y17" s="64">
        <f>IFERROR(Q17/T17-1,"n/a")</f>
        <v>10.05287537574533</v>
      </c>
      <c r="Z17" s="64">
        <f>IFERROR(Q17/U17-1,"n/a")</f>
        <v>9.9111959720769587</v>
      </c>
      <c r="AA17" s="60">
        <f>IFERROR(Q17/V17-1,"n/a")</f>
        <v>0.14115348610037048</v>
      </c>
      <c r="AB17" s="68">
        <v>1660685</v>
      </c>
      <c r="AC17" s="68">
        <v>965963</v>
      </c>
      <c r="AD17" s="68">
        <v>301521</v>
      </c>
      <c r="AE17" s="68">
        <v>70675</v>
      </c>
      <c r="AF17" s="136">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5">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6">
        <v>290</v>
      </c>
      <c r="AG19" s="123"/>
      <c r="AH19" s="123"/>
    </row>
    <row r="20" spans="1:34" s="124" customFormat="1" ht="10.5">
      <c r="A20" s="123"/>
      <c r="B20" s="128"/>
      <c r="C20" s="33"/>
      <c r="D20" s="26" t="s">
        <v>11</v>
      </c>
      <c r="E20" s="32"/>
      <c r="F20" s="71">
        <v>156895</v>
      </c>
      <c r="G20" s="71">
        <v>137318</v>
      </c>
      <c r="H20" s="71">
        <v>88575</v>
      </c>
      <c r="I20" s="71">
        <v>0</v>
      </c>
      <c r="J20" s="71">
        <v>0</v>
      </c>
      <c r="K20" s="71">
        <v>66376</v>
      </c>
      <c r="L20" s="64">
        <f>IFERROR(F20/G20-1,"n/a")</f>
        <v>0.14256688853609867</v>
      </c>
      <c r="M20" s="64">
        <f>IFERROR(F20/H20-1,"n/a")</f>
        <v>0.7713237369460908</v>
      </c>
      <c r="N20" s="64" t="str">
        <f>IFERROR(F20/I20-1,"n/a")</f>
        <v>n/a</v>
      </c>
      <c r="O20" s="64" t="str">
        <f>IFERROR(F20/J20-1,"n/a")</f>
        <v>n/a</v>
      </c>
      <c r="P20" s="60">
        <f>IFERROR(F20/K20-1,"n/a")</f>
        <v>1.3637308665782815</v>
      </c>
      <c r="Q20" s="68">
        <f>'Apr-24'!Q20+F20</f>
        <v>272491</v>
      </c>
      <c r="R20" s="68">
        <f>'Apr-24'!R20+G20</f>
        <v>224466</v>
      </c>
      <c r="S20" s="68">
        <f>'Apr-24'!S20+H20</f>
        <v>124236</v>
      </c>
      <c r="T20" s="68">
        <f>'Apr-24'!T20+I20</f>
        <v>0</v>
      </c>
      <c r="U20" s="68">
        <f>'Apr-24'!U20+J20</f>
        <v>1753</v>
      </c>
      <c r="V20" s="68">
        <f>'Apr-24'!V20+K20</f>
        <v>108923</v>
      </c>
      <c r="W20" s="64">
        <f>IFERROR(Q20/R20-1,"n/a")</f>
        <v>0.2139522243903309</v>
      </c>
      <c r="X20" s="64">
        <f>IFERROR(Q20/S20-1,"n/a")</f>
        <v>1.1933336553012008</v>
      </c>
      <c r="Y20" s="64" t="str">
        <f>IFERROR(Q20/T20-1,"n/a")</f>
        <v>n/a</v>
      </c>
      <c r="Z20" s="64">
        <f>IFERROR(Q20/U20-1,"n/a")</f>
        <v>154.44266970907017</v>
      </c>
      <c r="AA20" s="60">
        <f>IFERROR(Q20/V20-1,"n/a")</f>
        <v>1.5016846763309859</v>
      </c>
      <c r="AB20" s="68">
        <v>1277526</v>
      </c>
      <c r="AC20" s="68">
        <v>887495</v>
      </c>
      <c r="AD20" s="68">
        <v>17541</v>
      </c>
      <c r="AE20" s="68">
        <v>10046.999999999998</v>
      </c>
      <c r="AF20" s="136">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5">
      <c r="A22" s="123"/>
      <c r="B22" s="128"/>
      <c r="C22" s="33"/>
      <c r="D22" s="26" t="s">
        <v>5</v>
      </c>
      <c r="E22" s="34"/>
      <c r="F22" s="71">
        <v>148</v>
      </c>
      <c r="G22" s="71">
        <v>159</v>
      </c>
      <c r="H22" s="71">
        <v>107</v>
      </c>
      <c r="I22" s="71">
        <v>0</v>
      </c>
      <c r="J22" s="71">
        <v>0</v>
      </c>
      <c r="K22" s="71">
        <v>113</v>
      </c>
      <c r="L22" s="64">
        <f>IFERROR(F22/G22-1,"n/a")</f>
        <v>-6.9182389937106903E-2</v>
      </c>
      <c r="M22" s="64">
        <f>IFERROR(F22/H22-1,"n/a")</f>
        <v>0.38317757009345788</v>
      </c>
      <c r="N22" s="64" t="str">
        <f>IFERROR(F22/I22-1,"n/a")</f>
        <v>n/a</v>
      </c>
      <c r="O22" s="64" t="str">
        <f>IFERROR(F22/J22-1,"n/a")</f>
        <v>n/a</v>
      </c>
      <c r="P22" s="60">
        <f>IFERROR(F22/K22-1,"n/a")</f>
        <v>0.30973451327433632</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6">
        <v>827</v>
      </c>
      <c r="AG22" s="123"/>
      <c r="AH22" s="123"/>
    </row>
    <row r="23" spans="1:34" s="124" customFormat="1" ht="10.5">
      <c r="A23" s="123"/>
      <c r="B23" s="128"/>
      <c r="C23" s="33"/>
      <c r="D23" s="26" t="s">
        <v>11</v>
      </c>
      <c r="E23" s="32"/>
      <c r="F23" s="71">
        <v>429131</v>
      </c>
      <c r="G23" s="71">
        <v>390316</v>
      </c>
      <c r="H23" s="71">
        <v>173929</v>
      </c>
      <c r="I23" s="71">
        <v>0</v>
      </c>
      <c r="J23" s="71">
        <v>0</v>
      </c>
      <c r="K23" s="71">
        <v>300445</v>
      </c>
      <c r="L23" s="64">
        <f>IFERROR(F23/G23-1,"n/a")</f>
        <v>9.9445065024236667E-2</v>
      </c>
      <c r="M23" s="64">
        <f>IFERROR(F23/H23-1,"n/a")</f>
        <v>1.4672768773465035</v>
      </c>
      <c r="N23" s="64" t="str">
        <f>IFERROR(F23/I23-1,"n/a")</f>
        <v>n/a</v>
      </c>
      <c r="O23" s="64" t="str">
        <f>IFERROR(F23/J23-1,"n/a")</f>
        <v>n/a</v>
      </c>
      <c r="P23" s="60">
        <f>IFERROR(F23/K23-1,"n/a")</f>
        <v>0.42831799497412182</v>
      </c>
      <c r="Q23" s="68">
        <f>'Apr-24'!Q23+F23</f>
        <v>1773821</v>
      </c>
      <c r="R23" s="68">
        <f>'Apr-24'!R23+G23</f>
        <v>1579293</v>
      </c>
      <c r="S23" s="68">
        <f>'Apr-24'!S23+H23</f>
        <v>358192</v>
      </c>
      <c r="T23" s="68">
        <f>'Apr-24'!T23+I23</f>
        <v>0</v>
      </c>
      <c r="U23" s="68">
        <f>'Apr-24'!U23+J23</f>
        <v>140552</v>
      </c>
      <c r="V23" s="68">
        <f>'Apr-24'!V23+K23</f>
        <v>765085</v>
      </c>
      <c r="W23" s="64">
        <f>IFERROR(Q23/R23-1,"n/a")</f>
        <v>0.12317410385533267</v>
      </c>
      <c r="X23" s="64">
        <f>IFERROR(Q23/S23-1,"n/a")</f>
        <v>3.9521513601643807</v>
      </c>
      <c r="Y23" s="64" t="str">
        <f>IFERROR(Q23/T23-1,"n/a")</f>
        <v>n/a</v>
      </c>
      <c r="Z23" s="64">
        <f>IFERROR(Q23/U23-1,"n/a")</f>
        <v>11.620389606693609</v>
      </c>
      <c r="AA23" s="60">
        <f>IFERROR(Q23/V23-1,"n/a")</f>
        <v>1.3184626544763001</v>
      </c>
      <c r="AB23" s="68">
        <v>4449177</v>
      </c>
      <c r="AC23" s="68">
        <v>2165161</v>
      </c>
      <c r="AD23" s="68">
        <v>465109</v>
      </c>
      <c r="AE23" s="68">
        <v>140552</v>
      </c>
      <c r="AF23" s="136">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5">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5">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8">
        <v>20248</v>
      </c>
      <c r="AG26" s="123"/>
      <c r="AH26" s="123"/>
    </row>
    <row r="27" spans="1:34" s="124" customFormat="1" ht="10.9" thickBot="1">
      <c r="A27" s="123"/>
      <c r="B27" s="128"/>
      <c r="C27" s="35" t="s">
        <v>12</v>
      </c>
      <c r="D27" s="36"/>
      <c r="E27" s="37"/>
      <c r="F27" s="75">
        <f t="shared" ref="F27:K28" si="0">F13+F16+F19+F22+F25</f>
        <v>493</v>
      </c>
      <c r="G27" s="75">
        <f t="shared" si="0"/>
        <v>430</v>
      </c>
      <c r="H27" s="75">
        <f t="shared" si="0"/>
        <v>352</v>
      </c>
      <c r="I27" s="75">
        <f t="shared" si="0"/>
        <v>18</v>
      </c>
      <c r="J27" s="75">
        <f t="shared" si="0"/>
        <v>0</v>
      </c>
      <c r="K27" s="75">
        <f t="shared" si="0"/>
        <v>313</v>
      </c>
      <c r="L27" s="66">
        <f>IFERROR(F27/G27-1,"n/a")</f>
        <v>0.14651162790697669</v>
      </c>
      <c r="M27" s="66">
        <f>IFERROR(F27/H27-1,"n/a")</f>
        <v>0.40056818181818188</v>
      </c>
      <c r="N27" s="66">
        <f>IFERROR(F27/I27-1,"n/a")</f>
        <v>26.388888888888889</v>
      </c>
      <c r="O27" s="66" t="str">
        <f>IFERROR(F27/J27-1,"n/a")</f>
        <v>n/a</v>
      </c>
      <c r="P27" s="62">
        <f>IFERROR(F27/K27-1,"n/a")</f>
        <v>0.57507987220447276</v>
      </c>
      <c r="Q27" s="75">
        <f t="shared" ref="Q27:V28" si="1">Q13+Q16+Q19+Q22+Q25</f>
        <v>2001</v>
      </c>
      <c r="R27" s="75">
        <f t="shared" si="1"/>
        <v>1682</v>
      </c>
      <c r="S27" s="75">
        <f t="shared" si="1"/>
        <v>1311</v>
      </c>
      <c r="T27" s="75">
        <f t="shared" si="1"/>
        <v>37</v>
      </c>
      <c r="U27" s="75">
        <f t="shared" si="1"/>
        <v>607</v>
      </c>
      <c r="V27" s="75">
        <f t="shared" si="1"/>
        <v>1239</v>
      </c>
      <c r="W27" s="66">
        <f>IFERROR(Q27/R27-1,"n/a")</f>
        <v>0.18965517241379315</v>
      </c>
      <c r="X27" s="66">
        <f>IFERROR(Q27/S27-1,"n/a")</f>
        <v>0.52631578947368429</v>
      </c>
      <c r="Y27" s="66">
        <f>IFERROR(Q27/T27-1,"n/a")</f>
        <v>53.081081081081081</v>
      </c>
      <c r="Z27" s="66">
        <f>IFERROR(Q27/U27-1,"n/a")</f>
        <v>2.2965403624382206</v>
      </c>
      <c r="AA27" s="62">
        <f>IFERROR(Q27/V27-1,"n/a")</f>
        <v>0.61501210653753025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1362424</v>
      </c>
      <c r="G28" s="76">
        <f t="shared" si="0"/>
        <v>1044083</v>
      </c>
      <c r="H28" s="76">
        <f t="shared" si="0"/>
        <v>579510</v>
      </c>
      <c r="I28" s="76">
        <f t="shared" si="0"/>
        <v>24481</v>
      </c>
      <c r="J28" s="76">
        <f t="shared" si="0"/>
        <v>0</v>
      </c>
      <c r="K28" s="76">
        <f t="shared" si="0"/>
        <v>837624</v>
      </c>
      <c r="L28" s="67">
        <f>IFERROR(F28/G28-1,"n/a")</f>
        <v>0.30490008936071167</v>
      </c>
      <c r="M28" s="67">
        <f>IFERROR(F28/H28-1,"n/a")</f>
        <v>1.3509930803609946</v>
      </c>
      <c r="N28" s="67">
        <f>IFERROR(F28/I28-1,"n/a")</f>
        <v>54.652301785057801</v>
      </c>
      <c r="O28" s="67" t="str">
        <f>IFERROR(F28/J28-1,"n/a")</f>
        <v>n/a</v>
      </c>
      <c r="P28" s="63">
        <f>IFERROR(F28/K28-1,"n/a")</f>
        <v>0.62653410121964037</v>
      </c>
      <c r="Q28" s="76">
        <f t="shared" si="1"/>
        <v>5888847</v>
      </c>
      <c r="R28" s="76">
        <f t="shared" si="1"/>
        <v>4500804</v>
      </c>
      <c r="S28" s="76">
        <f t="shared" si="1"/>
        <v>1954680</v>
      </c>
      <c r="T28" s="76">
        <f t="shared" si="1"/>
        <v>40586</v>
      </c>
      <c r="U28" s="76">
        <f t="shared" si="1"/>
        <v>1276302</v>
      </c>
      <c r="V28" s="76">
        <f t="shared" si="1"/>
        <v>3418724</v>
      </c>
      <c r="W28" s="67">
        <f>IFERROR(Q28/R28-1,"n/a")</f>
        <v>0.30839889939664111</v>
      </c>
      <c r="X28" s="67">
        <f>IFERROR(Q28/S28-1,"n/a")</f>
        <v>2.012691079869851</v>
      </c>
      <c r="Y28" s="67">
        <f>IFERROR(Q28/T28-1,"n/a")</f>
        <v>144.09552555068251</v>
      </c>
      <c r="Z28" s="67">
        <f>IFERROR(Q28/U28-1,"n/a")</f>
        <v>3.6139918295199722</v>
      </c>
      <c r="AA28" s="63">
        <f>IFERROR(Q28/V28-1,"n/a")</f>
        <v>0.72252776181990708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May</v>
      </c>
      <c r="G33" s="158"/>
      <c r="H33" s="158"/>
      <c r="I33" s="158"/>
      <c r="J33" s="158"/>
      <c r="K33" s="158"/>
      <c r="L33" s="158"/>
      <c r="M33" s="158"/>
      <c r="N33" s="158"/>
      <c r="O33" s="158"/>
      <c r="P33" s="159"/>
      <c r="Q33" s="161" t="s">
        <v>133</v>
      </c>
      <c r="R33" s="162"/>
      <c r="S33" s="162"/>
      <c r="T33" s="162"/>
      <c r="U33" s="162"/>
      <c r="V33" s="162"/>
      <c r="W33" s="162"/>
      <c r="X33" s="162"/>
      <c r="Y33" s="162"/>
      <c r="Z33" s="162"/>
      <c r="AA33" s="163"/>
      <c r="AB33" s="161" t="s">
        <v>58</v>
      </c>
      <c r="AC33" s="162"/>
      <c r="AD33" s="162"/>
      <c r="AE33" s="162"/>
      <c r="AF33" s="164"/>
    </row>
    <row r="34" spans="1:34" s="124" customFormat="1" ht="10.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5">
      <c r="A37" s="123"/>
      <c r="B37" s="123"/>
      <c r="C37" s="33"/>
      <c r="D37" s="26" t="s">
        <v>5</v>
      </c>
      <c r="E37" s="32"/>
      <c r="F37" s="74">
        <f t="shared" ref="F37:K38" si="3">F13</f>
        <v>160</v>
      </c>
      <c r="G37" s="74">
        <f t="shared" si="3"/>
        <v>99</v>
      </c>
      <c r="H37" s="74">
        <f t="shared" si="3"/>
        <v>83</v>
      </c>
      <c r="I37" s="74">
        <f t="shared" si="3"/>
        <v>0</v>
      </c>
      <c r="J37" s="74">
        <f t="shared" si="3"/>
        <v>0</v>
      </c>
      <c r="K37" s="74">
        <f t="shared" si="3"/>
        <v>90</v>
      </c>
      <c r="L37" s="64">
        <f>IFERROR(F37/G37-1,"n/a")</f>
        <v>0.61616161616161613</v>
      </c>
      <c r="M37" s="64">
        <f>IFERROR(F37/H37-1,"n/a")</f>
        <v>0.92771084337349397</v>
      </c>
      <c r="N37" s="64" t="str">
        <f>IFERROR(F37/I37-1,"n/a")</f>
        <v>n/a</v>
      </c>
      <c r="O37" s="64" t="str">
        <f>IFERROR(F37/J37-1,"n/a")</f>
        <v>n/a</v>
      </c>
      <c r="P37" s="60">
        <f>IFERROR(F37/K37-1,"n/a")</f>
        <v>0.77777777777777768</v>
      </c>
      <c r="Q37" s="74">
        <f>'Apr-24'!Q37+F37</f>
        <v>346</v>
      </c>
      <c r="R37" s="74">
        <f>'Apr-24'!R37+G37</f>
        <v>228</v>
      </c>
      <c r="S37" s="74">
        <f>'Apr-24'!S37+H37</f>
        <v>219</v>
      </c>
      <c r="T37" s="74">
        <f>'Apr-24'!T37+I37</f>
        <v>0</v>
      </c>
      <c r="U37" s="74">
        <f>'Apr-24'!U37+J37</f>
        <v>42</v>
      </c>
      <c r="V37" s="74">
        <f>'Apr-24'!V37+K37</f>
        <v>219</v>
      </c>
      <c r="W37" s="120">
        <f>IFERROR(Q37/R37-1,"n/a")</f>
        <v>0.51754385964912286</v>
      </c>
      <c r="X37" s="120">
        <f>IFERROR(R37/S37-1,"n/a")</f>
        <v>4.1095890410958846E-2</v>
      </c>
      <c r="Y37" s="120" t="str">
        <f>IFERROR(R37/T37-1,"n/a")</f>
        <v>n/a</v>
      </c>
      <c r="Z37" s="120">
        <f>IFERROR(R37/U37-1,"n/a")</f>
        <v>4.4285714285714288</v>
      </c>
      <c r="AA37" s="121">
        <f>IFERROR(R37/V37-1,"n/a")</f>
        <v>4.1095890410958846E-2</v>
      </c>
      <c r="AB37" s="150"/>
      <c r="AC37" s="89">
        <v>1486</v>
      </c>
      <c r="AD37" s="89">
        <v>1052</v>
      </c>
      <c r="AE37" s="70">
        <v>551</v>
      </c>
      <c r="AF37" s="78">
        <v>1584</v>
      </c>
      <c r="AH37" s="123"/>
    </row>
    <row r="38" spans="1:34" s="124" customFormat="1" ht="10.5">
      <c r="A38" s="123"/>
      <c r="B38" s="123"/>
      <c r="C38" s="33"/>
      <c r="D38" s="26" t="s">
        <v>11</v>
      </c>
      <c r="E38" s="32"/>
      <c r="F38" s="74">
        <f t="shared" si="3"/>
        <v>572153</v>
      </c>
      <c r="G38" s="74">
        <f t="shared" si="3"/>
        <v>353242</v>
      </c>
      <c r="H38" s="74">
        <f t="shared" si="3"/>
        <v>234968</v>
      </c>
      <c r="I38" s="74">
        <f t="shared" si="3"/>
        <v>0</v>
      </c>
      <c r="J38" s="74">
        <f t="shared" si="3"/>
        <v>0</v>
      </c>
      <c r="K38" s="74">
        <f t="shared" si="3"/>
        <v>303053</v>
      </c>
      <c r="L38" s="64">
        <f>IFERROR(F38/G38-1,"n/a")</f>
        <v>0.61971962563908023</v>
      </c>
      <c r="M38" s="64">
        <f>IFERROR(F38/H38-1,"n/a")</f>
        <v>1.4350251949201591</v>
      </c>
      <c r="N38" s="64" t="str">
        <f>IFERROR(F38/I38-1,"n/a")</f>
        <v>n/a</v>
      </c>
      <c r="O38" s="64" t="str">
        <f>IFERROR(F38/J38-1,"n/a")</f>
        <v>n/a</v>
      </c>
      <c r="P38" s="60">
        <f>IFERROR(F38/K38-1,"n/a")</f>
        <v>0.88796349153448406</v>
      </c>
      <c r="Q38" s="74">
        <f>'Apr-24'!Q38+F38</f>
        <v>1231264</v>
      </c>
      <c r="R38" s="74">
        <f>'Apr-24'!R38+G38</f>
        <v>802993</v>
      </c>
      <c r="S38" s="74">
        <f>'Apr-24'!S38+H38</f>
        <v>532756</v>
      </c>
      <c r="T38" s="74">
        <f>'Apr-24'!T38+I38</f>
        <v>0</v>
      </c>
      <c r="U38" s="74">
        <f>'Apr-24'!U38+J38</f>
        <v>0</v>
      </c>
      <c r="V38" s="74">
        <f>'Apr-24'!V38+K38</f>
        <v>697098</v>
      </c>
      <c r="W38" s="120">
        <f>IFERROR(Q38/R38-1,"n/a")</f>
        <v>0.53334337908300578</v>
      </c>
      <c r="X38" s="120">
        <f>IFERROR(R38/S38-1,"n/a")</f>
        <v>0.50724346605200132</v>
      </c>
      <c r="Y38" s="120" t="str">
        <f>IFERROR(R38/T38-1,"n/a")</f>
        <v>n/a</v>
      </c>
      <c r="Z38" s="120" t="str">
        <f>IFERROR(R38/U38-1,"n/a")</f>
        <v>n/a</v>
      </c>
      <c r="AA38" s="121">
        <f>IFERROR(R38/V38-1,"n/a")</f>
        <v>0.15190834000384457</v>
      </c>
      <c r="AB38" s="150"/>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5">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143</v>
      </c>
      <c r="R40" s="74">
        <f>'Apr-24'!R40+G40</f>
        <v>116</v>
      </c>
      <c r="S40" s="74">
        <f>'Apr-24'!S40+H40</f>
        <v>127</v>
      </c>
      <c r="T40" s="74">
        <f>'Apr-24'!T40+I40</f>
        <v>22</v>
      </c>
      <c r="U40" s="74">
        <f>'Apr-24'!U40+J40</f>
        <v>0</v>
      </c>
      <c r="V40" s="74">
        <f>'Apr-24'!V40+K40</f>
        <v>122</v>
      </c>
      <c r="W40" s="120">
        <f>IFERROR(Q40/R40-1,"n/a")</f>
        <v>0.23275862068965525</v>
      </c>
      <c r="X40" s="120">
        <f>IFERROR(R40/S40-1,"n/a")</f>
        <v>-8.6614173228346414E-2</v>
      </c>
      <c r="Y40" s="120">
        <f>IFERROR(R40/T40-1,"n/a")</f>
        <v>4.2727272727272725</v>
      </c>
      <c r="Z40" s="120" t="str">
        <f>IFERROR(R40/U40-1,"n/a")</f>
        <v>n/a</v>
      </c>
      <c r="AA40" s="121">
        <f>IFERROR(R40/V40-1,"n/a")</f>
        <v>-4.9180327868852514E-2</v>
      </c>
      <c r="AB40" s="150"/>
      <c r="AC40" s="89">
        <v>563</v>
      </c>
      <c r="AD40" s="89">
        <v>226</v>
      </c>
      <c r="AE40" s="70">
        <v>66</v>
      </c>
      <c r="AF40" s="78">
        <v>573</v>
      </c>
      <c r="AH40" s="123"/>
    </row>
    <row r="41" spans="1:34" s="124" customFormat="1" ht="10.5">
      <c r="A41" s="123"/>
      <c r="B41" s="123"/>
      <c r="C41" s="33"/>
      <c r="D41" s="26" t="s">
        <v>11</v>
      </c>
      <c r="E41" s="32"/>
      <c r="F41" s="74">
        <f t="shared" si="4"/>
        <v>195939</v>
      </c>
      <c r="G41" s="74">
        <f t="shared" si="4"/>
        <v>161083</v>
      </c>
      <c r="H41" s="74">
        <f t="shared" si="4"/>
        <v>82038</v>
      </c>
      <c r="I41" s="74">
        <f t="shared" si="4"/>
        <v>24481</v>
      </c>
      <c r="J41" s="74">
        <f t="shared" si="4"/>
        <v>0</v>
      </c>
      <c r="K41" s="74">
        <f t="shared" si="4"/>
        <v>165399</v>
      </c>
      <c r="L41" s="64">
        <f>IFERROR(F41/G41-1,"n/a")</f>
        <v>0.21638534171824464</v>
      </c>
      <c r="M41" s="64">
        <f>IFERROR(F41/H41-1,"n/a")</f>
        <v>1.3883931836466026</v>
      </c>
      <c r="N41" s="64">
        <f>IFERROR(F41/I41-1,"n/a")</f>
        <v>7.0037171684163226</v>
      </c>
      <c r="O41" s="64" t="str">
        <f>IFERROR(F41/J41-1,"n/a")</f>
        <v>n/a</v>
      </c>
      <c r="P41" s="60">
        <f>IFERROR(F41/K41-1,"n/a")</f>
        <v>0.18464440534706972</v>
      </c>
      <c r="Q41" s="74">
        <f>'Apr-24'!Q41+F41</f>
        <v>319720</v>
      </c>
      <c r="R41" s="74">
        <f>'Apr-24'!R41+G41</f>
        <v>268431</v>
      </c>
      <c r="S41" s="74">
        <f>'Apr-24'!S41+H41</f>
        <v>142405</v>
      </c>
      <c r="T41" s="74">
        <f>'Apr-24'!T41+I41</f>
        <v>30483</v>
      </c>
      <c r="U41" s="74">
        <f>'Apr-24'!U41+J41</f>
        <v>0</v>
      </c>
      <c r="V41" s="74">
        <f>'Apr-24'!V41+K41</f>
        <v>312730</v>
      </c>
      <c r="W41" s="120">
        <f>IFERROR(Q41/R41-1,"n/a")</f>
        <v>0.19106958585260281</v>
      </c>
      <c r="X41" s="120">
        <f>IFERROR(R41/S41-1,"n/a")</f>
        <v>0.88498297110354263</v>
      </c>
      <c r="Y41" s="120">
        <f>IFERROR(R41/T41-1,"n/a")</f>
        <v>7.8059246137191227</v>
      </c>
      <c r="Z41" s="120" t="str">
        <f>IFERROR(R41/U41-1,"n/a")</f>
        <v>n/a</v>
      </c>
      <c r="AA41" s="121">
        <f>IFERROR(R41/V41-1,"n/a")</f>
        <v>-0.14165254372781633</v>
      </c>
      <c r="AB41" s="150"/>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5">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50"/>
      <c r="AC43" s="89">
        <v>669</v>
      </c>
      <c r="AD43" s="89">
        <v>59</v>
      </c>
      <c r="AE43" s="70">
        <v>9</v>
      </c>
      <c r="AF43" s="78">
        <v>287</v>
      </c>
      <c r="AH43" s="123"/>
    </row>
    <row r="44" spans="1:34" s="124" customFormat="1" ht="10.5">
      <c r="A44" s="123"/>
      <c r="B44" s="123"/>
      <c r="C44" s="33"/>
      <c r="D44" s="26" t="s">
        <v>11</v>
      </c>
      <c r="E44" s="32"/>
      <c r="F44" s="74">
        <f t="shared" si="5"/>
        <v>156895</v>
      </c>
      <c r="G44" s="74">
        <f t="shared" si="5"/>
        <v>137318</v>
      </c>
      <c r="H44" s="74">
        <f t="shared" si="5"/>
        <v>88575</v>
      </c>
      <c r="I44" s="74">
        <f t="shared" si="5"/>
        <v>0</v>
      </c>
      <c r="J44" s="74">
        <f t="shared" si="5"/>
        <v>0</v>
      </c>
      <c r="K44" s="74">
        <f t="shared" si="5"/>
        <v>66376</v>
      </c>
      <c r="L44" s="64">
        <f>IFERROR(F44/G44-1,"n/a")</f>
        <v>0.14256688853609867</v>
      </c>
      <c r="M44" s="64">
        <f>IFERROR(F44/H44-1,"n/a")</f>
        <v>0.7713237369460908</v>
      </c>
      <c r="N44" s="64" t="str">
        <f>IFERROR(F44/I44-1,"n/a")</f>
        <v>n/a</v>
      </c>
      <c r="O44" s="64" t="str">
        <f>IFERROR(F44/J44-1,"n/a")</f>
        <v>n/a</v>
      </c>
      <c r="P44" s="60">
        <f>IFERROR(F44/K44-1,"n/a")</f>
        <v>1.3637308665782815</v>
      </c>
      <c r="Q44" s="74">
        <f>'Apr-24'!Q44+F44</f>
        <v>232750</v>
      </c>
      <c r="R44" s="74">
        <f>'Apr-24'!R44+G44</f>
        <v>203620</v>
      </c>
      <c r="S44" s="74">
        <f>'Apr-24'!S44+H44</f>
        <v>121151</v>
      </c>
      <c r="T44" s="74">
        <f>'Apr-24'!T44+I44</f>
        <v>0</v>
      </c>
      <c r="U44" s="74">
        <f>'Apr-24'!U44+J44</f>
        <v>0</v>
      </c>
      <c r="V44" s="74">
        <f>'Apr-24'!V44+K44</f>
        <v>102439</v>
      </c>
      <c r="W44" s="120">
        <f>IFERROR(Q44/R44-1,"n/a")</f>
        <v>0.14306060308417634</v>
      </c>
      <c r="X44" s="120">
        <f>IFERROR(R44/S44-1,"n/a")</f>
        <v>0.6807124992777609</v>
      </c>
      <c r="Y44" s="120" t="str">
        <f>IFERROR(R44/T44-1,"n/a")</f>
        <v>n/a</v>
      </c>
      <c r="Z44" s="120" t="str">
        <f>IFERROR(R44/U44-1,"n/a")</f>
        <v>n/a</v>
      </c>
      <c r="AA44" s="121">
        <f>IFERROR(R44/V44-1,"n/a")</f>
        <v>0.98771952088560022</v>
      </c>
      <c r="AB44" s="150"/>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5">
      <c r="A46" s="123"/>
      <c r="B46" s="123"/>
      <c r="C46" s="33"/>
      <c r="D46" s="26" t="s">
        <v>5</v>
      </c>
      <c r="E46" s="34"/>
      <c r="F46" s="74">
        <f t="shared" ref="F46:K47" si="6">F22</f>
        <v>148</v>
      </c>
      <c r="G46" s="74">
        <f t="shared" si="6"/>
        <v>159</v>
      </c>
      <c r="H46" s="74">
        <f t="shared" si="6"/>
        <v>107</v>
      </c>
      <c r="I46" s="74">
        <f t="shared" si="6"/>
        <v>0</v>
      </c>
      <c r="J46" s="74">
        <f t="shared" si="6"/>
        <v>0</v>
      </c>
      <c r="K46" s="74">
        <f t="shared" si="6"/>
        <v>113</v>
      </c>
      <c r="L46" s="64">
        <f>IFERROR(F46/G46-1,"n/a")</f>
        <v>-6.9182389937106903E-2</v>
      </c>
      <c r="M46" s="64">
        <f>IFERROR(F46/H46-1,"n/a")</f>
        <v>0.38317757009345788</v>
      </c>
      <c r="N46" s="64" t="str">
        <f>IFERROR(F46/I46-1,"n/a")</f>
        <v>n/a</v>
      </c>
      <c r="O46" s="64" t="str">
        <f>IFERROR(F46/J46-1,"n/a")</f>
        <v>n/a</v>
      </c>
      <c r="P46" s="60">
        <f>IFERROR(F46/K46-1,"n/a")</f>
        <v>0.30973451327433632</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50"/>
      <c r="AC46" s="89">
        <v>1129</v>
      </c>
      <c r="AD46" s="89">
        <v>336</v>
      </c>
      <c r="AE46" s="84">
        <v>43</v>
      </c>
      <c r="AF46" s="78">
        <v>781</v>
      </c>
      <c r="AH46" s="123"/>
    </row>
    <row r="47" spans="1:34" s="124" customFormat="1" ht="10.5">
      <c r="A47" s="123"/>
      <c r="B47" s="123"/>
      <c r="C47" s="33"/>
      <c r="D47" s="26" t="s">
        <v>11</v>
      </c>
      <c r="E47" s="32"/>
      <c r="F47" s="74">
        <f t="shared" si="6"/>
        <v>429131</v>
      </c>
      <c r="G47" s="74">
        <f t="shared" si="6"/>
        <v>390316</v>
      </c>
      <c r="H47" s="74">
        <f t="shared" si="6"/>
        <v>173929</v>
      </c>
      <c r="I47" s="74">
        <f t="shared" si="6"/>
        <v>0</v>
      </c>
      <c r="J47" s="74">
        <f t="shared" si="6"/>
        <v>0</v>
      </c>
      <c r="K47" s="74">
        <f t="shared" si="6"/>
        <v>300445</v>
      </c>
      <c r="L47" s="64">
        <f>IFERROR(F47/G47-1,"n/a")</f>
        <v>9.9445065024236667E-2</v>
      </c>
      <c r="M47" s="64">
        <f>IFERROR(F47/H47-1,"n/a")</f>
        <v>1.4672768773465035</v>
      </c>
      <c r="N47" s="64" t="str">
        <f>IFERROR(F47/I47-1,"n/a")</f>
        <v>n/a</v>
      </c>
      <c r="O47" s="64" t="str">
        <f>IFERROR(F47/J47-1,"n/a")</f>
        <v>n/a</v>
      </c>
      <c r="P47" s="60">
        <f>IFERROR(F47/K47-1,"n/a")</f>
        <v>0.42831799497412182</v>
      </c>
      <c r="Q47" s="74">
        <f>'Apr-24'!Q47+F47</f>
        <v>860766</v>
      </c>
      <c r="R47" s="74">
        <f>'Apr-24'!R47+G47</f>
        <v>743019</v>
      </c>
      <c r="S47" s="74">
        <f>'Apr-24'!S47+H47</f>
        <v>289738</v>
      </c>
      <c r="T47" s="74">
        <f>'Apr-24'!T47+I47</f>
        <v>0</v>
      </c>
      <c r="U47" s="74">
        <f>'Apr-24'!U47+J47</f>
        <v>0</v>
      </c>
      <c r="V47" s="74">
        <f>'Apr-24'!V47+K47</f>
        <v>513185</v>
      </c>
      <c r="W47" s="120">
        <f>IFERROR(Q47/R47-1,"n/a")</f>
        <v>0.15847104851962057</v>
      </c>
      <c r="X47" s="120">
        <f>IFERROR(R47/S47-1,"n/a")</f>
        <v>1.5644513318929514</v>
      </c>
      <c r="Y47" s="120" t="str">
        <f>IFERROR(R47/T47-1,"n/a")</f>
        <v>n/a</v>
      </c>
      <c r="Z47" s="120" t="str">
        <f>IFERROR(R47/U47-1,"n/a")</f>
        <v>n/a</v>
      </c>
      <c r="AA47" s="121">
        <f>IFERROR(R47/V47-1,"n/a")</f>
        <v>0.44785798493720597</v>
      </c>
      <c r="AB47" s="150"/>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5">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50"/>
      <c r="AC49" s="89">
        <v>9</v>
      </c>
      <c r="AD49" s="68">
        <v>0</v>
      </c>
      <c r="AE49" s="68">
        <v>0</v>
      </c>
      <c r="AF49" s="78">
        <v>16</v>
      </c>
      <c r="AH49" s="123"/>
    </row>
    <row r="50" spans="3:34" s="124" customFormat="1" ht="10.5">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50"/>
      <c r="AC50" s="82">
        <v>15637</v>
      </c>
      <c r="AD50" s="68">
        <v>0</v>
      </c>
      <c r="AE50" s="68">
        <v>0</v>
      </c>
      <c r="AF50" s="78">
        <v>20248</v>
      </c>
      <c r="AH50" s="123"/>
    </row>
    <row r="51" spans="3:34" s="124" customFormat="1" ht="10.9" thickBot="1">
      <c r="C51" s="35" t="s">
        <v>12</v>
      </c>
      <c r="D51" s="36"/>
      <c r="E51" s="37"/>
      <c r="F51" s="75">
        <f>F37+F40+F43+F46+F49</f>
        <v>493</v>
      </c>
      <c r="G51" s="75">
        <f>G37+G40+G43+G46+G49</f>
        <v>430</v>
      </c>
      <c r="H51" s="75">
        <f t="shared" ref="H51:K52" si="9">H37+H40+H43+H46+H49</f>
        <v>352</v>
      </c>
      <c r="I51" s="75">
        <f t="shared" si="9"/>
        <v>18</v>
      </c>
      <c r="J51" s="75">
        <f t="shared" si="9"/>
        <v>0</v>
      </c>
      <c r="K51" s="75">
        <f t="shared" si="9"/>
        <v>313</v>
      </c>
      <c r="L51" s="66">
        <f>IFERROR(F51/G51-1,"n/a")</f>
        <v>0.14651162790697669</v>
      </c>
      <c r="M51" s="66">
        <f>IFERROR(F51/H51-1,"n/a")</f>
        <v>0.40056818181818188</v>
      </c>
      <c r="N51" s="66">
        <f>IFERROR(F51/I51-1,"n/a")</f>
        <v>26.388888888888889</v>
      </c>
      <c r="O51" s="66" t="str">
        <f>IFERROR(F51/J51-1,"n/a")</f>
        <v>n/a</v>
      </c>
      <c r="P51" s="62">
        <f>IFERROR(F51/K51-1,"n/a")</f>
        <v>0.57507987220447276</v>
      </c>
      <c r="Q51" s="75">
        <f t="shared" ref="Q51:V52" si="10">Q37+Q40+Q43+Q46+Q49</f>
        <v>976</v>
      </c>
      <c r="R51" s="75">
        <f t="shared" si="10"/>
        <v>815</v>
      </c>
      <c r="S51" s="75">
        <f>S37+S40+S43+S46+S49</f>
        <v>680</v>
      </c>
      <c r="T51" s="75">
        <f t="shared" si="10"/>
        <v>25</v>
      </c>
      <c r="U51" s="75">
        <f t="shared" si="10"/>
        <v>42</v>
      </c>
      <c r="V51" s="75">
        <f t="shared" si="10"/>
        <v>605</v>
      </c>
      <c r="W51" s="66">
        <f t="shared" si="8"/>
        <v>0.19754601226993862</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25" thickTop="1" thickBot="1">
      <c r="C52" s="38" t="s">
        <v>13</v>
      </c>
      <c r="D52" s="39"/>
      <c r="E52" s="40"/>
      <c r="F52" s="76">
        <f>F38+F41+F44+F47+F50</f>
        <v>1362424</v>
      </c>
      <c r="G52" s="76">
        <f>G38+G41+G44+G47+G50</f>
        <v>1044083</v>
      </c>
      <c r="H52" s="76">
        <f t="shared" si="9"/>
        <v>579510</v>
      </c>
      <c r="I52" s="76">
        <f t="shared" si="9"/>
        <v>24481</v>
      </c>
      <c r="J52" s="76">
        <f t="shared" si="9"/>
        <v>0</v>
      </c>
      <c r="K52" s="76">
        <f t="shared" si="9"/>
        <v>837624</v>
      </c>
      <c r="L52" s="67">
        <f>IFERROR(F52/G52-1,"n/a")</f>
        <v>0.30490008936071167</v>
      </c>
      <c r="M52" s="67">
        <f>IFERROR(F52/H52-1,"n/a")</f>
        <v>1.3509930803609946</v>
      </c>
      <c r="N52" s="67">
        <f>IFERROR(F52/I52-1,"n/a")</f>
        <v>54.652301785057801</v>
      </c>
      <c r="O52" s="67" t="str">
        <f>IFERROR(F52/J52-1,"n/a")</f>
        <v>n/a</v>
      </c>
      <c r="P52" s="63">
        <f>IFERROR(F52/K52-1,"n/a")</f>
        <v>0.62653410121964037</v>
      </c>
      <c r="Q52" s="76">
        <f t="shared" si="10"/>
        <v>2656937</v>
      </c>
      <c r="R52" s="76">
        <f t="shared" si="10"/>
        <v>2022445</v>
      </c>
      <c r="S52" s="76">
        <f t="shared" si="10"/>
        <v>1086975</v>
      </c>
      <c r="T52" s="76">
        <f t="shared" si="10"/>
        <v>30483</v>
      </c>
      <c r="U52" s="76">
        <f t="shared" si="10"/>
        <v>0</v>
      </c>
      <c r="V52" s="76">
        <f t="shared" si="10"/>
        <v>1628862</v>
      </c>
      <c r="W52" s="67">
        <f t="shared" si="8"/>
        <v>0.31372521873277148</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8E3A-1E5B-4004-A97D-102B07FDFC29}">
  <dimension ref="A1:AH66"/>
  <sheetViews>
    <sheetView showGridLines="0" topLeftCell="L21" zoomScale="119" zoomScaleNormal="50" workbookViewId="0">
      <selection activeCell="F23" sqref="F23"/>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5.75">
      <c r="A4" s="9"/>
      <c r="B4" s="11" t="s">
        <v>7</v>
      </c>
      <c r="C4" s="26"/>
      <c r="D4" s="93" t="s">
        <v>45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0.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6">
        <v>1591</v>
      </c>
      <c r="AG13" s="123"/>
      <c r="AH13" s="123"/>
    </row>
    <row r="14" spans="1:34" s="124" customFormat="1" ht="10.5">
      <c r="A14" s="123"/>
      <c r="B14" s="128"/>
      <c r="C14" s="33"/>
      <c r="D14" s="26" t="s">
        <v>11</v>
      </c>
      <c r="E14" s="32"/>
      <c r="F14" s="71">
        <v>659111</v>
      </c>
      <c r="G14" s="71">
        <v>449751</v>
      </c>
      <c r="H14" s="71">
        <v>297788</v>
      </c>
      <c r="I14" s="71">
        <v>0</v>
      </c>
      <c r="J14" s="71">
        <v>0</v>
      </c>
      <c r="K14" s="71">
        <v>394045</v>
      </c>
      <c r="L14" s="64">
        <f>IFERROR(F14/G14-1,"n/a")</f>
        <v>0.46550202223007853</v>
      </c>
      <c r="M14" s="64">
        <f>IFERROR(F14/H14-1,"n/a")</f>
        <v>1.2133564817924163</v>
      </c>
      <c r="N14" s="64" t="str">
        <f>IFERROR(F14/I14-1,"n/a")</f>
        <v>n/a</v>
      </c>
      <c r="O14" s="64" t="str">
        <f>IFERROR(F14/J14-1,"n/a")</f>
        <v>n/a</v>
      </c>
      <c r="P14" s="60">
        <f>IFERROR(F14/K14-1,"n/a")</f>
        <v>0.67267951629889988</v>
      </c>
      <c r="Q14" s="68">
        <f>'Mar-24'!Q14+F14</f>
        <v>2809353</v>
      </c>
      <c r="R14" s="68">
        <f>'Mar-24'!R14+G14</f>
        <v>1987935</v>
      </c>
      <c r="S14" s="68">
        <f>'Mar-24'!S14+H14</f>
        <v>1057446</v>
      </c>
      <c r="T14" s="68">
        <f>'Mar-24'!T14+I14</f>
        <v>0</v>
      </c>
      <c r="U14" s="68">
        <f>'Mar-24'!U14+J14</f>
        <v>1092884</v>
      </c>
      <c r="V14" s="68">
        <f>'Mar-24'!V14+K14</f>
        <v>1845149</v>
      </c>
      <c r="W14" s="64">
        <f>IFERROR(Q14/R14-1,"n/a")</f>
        <v>0.41320163888658334</v>
      </c>
      <c r="X14" s="64">
        <f>IFERROR(Q14/S14-1,"n/a")</f>
        <v>1.6567342445855391</v>
      </c>
      <c r="Y14" s="64" t="str">
        <f>IFERROR(Q14/T14-1,"n/a")</f>
        <v>n/a</v>
      </c>
      <c r="Z14" s="64">
        <f>IFERROR(Q14/U14-1,"n/a")</f>
        <v>1.5705866313350731</v>
      </c>
      <c r="AA14" s="60">
        <f>IFERROR(Q14/V14-1,"n/a")</f>
        <v>0.52256159258683166</v>
      </c>
      <c r="AB14" s="68">
        <v>5232537</v>
      </c>
      <c r="AC14" s="68">
        <v>3592413</v>
      </c>
      <c r="AD14" s="68">
        <v>768312</v>
      </c>
      <c r="AE14" s="68">
        <v>1092884</v>
      </c>
      <c r="AF14" s="136">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5">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6">
        <v>586</v>
      </c>
      <c r="AG16" s="123"/>
      <c r="AH16" s="123"/>
    </row>
    <row r="17" spans="1:34" s="124" customFormat="1" ht="10.5">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6">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5">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6">
        <v>290</v>
      </c>
      <c r="AG19" s="123"/>
      <c r="AH19" s="123"/>
    </row>
    <row r="20" spans="1:34" s="124" customFormat="1" ht="10.5">
      <c r="A20" s="123"/>
      <c r="B20" s="128"/>
      <c r="C20" s="33"/>
      <c r="D20" s="26" t="s">
        <v>11</v>
      </c>
      <c r="E20" s="32"/>
      <c r="F20" s="71">
        <v>75855</v>
      </c>
      <c r="G20" s="71">
        <v>66302</v>
      </c>
      <c r="H20" s="71">
        <v>32576</v>
      </c>
      <c r="I20" s="71">
        <v>0</v>
      </c>
      <c r="J20" s="71">
        <v>0</v>
      </c>
      <c r="K20" s="71">
        <v>36063</v>
      </c>
      <c r="L20" s="64">
        <f>IFERROR(F20/G20-1,"n/a")</f>
        <v>0.14408313474706635</v>
      </c>
      <c r="M20" s="64">
        <f>IFERROR(F20/H20-1,"n/a")</f>
        <v>1.3285547642436151</v>
      </c>
      <c r="N20" s="64" t="str">
        <f>IFERROR(F20/I20-1,"n/a")</f>
        <v>n/a</v>
      </c>
      <c r="O20" s="64" t="str">
        <f>IFERROR(F20/J20-1,"n/a")</f>
        <v>n/a</v>
      </c>
      <c r="P20" s="60">
        <f>IFERROR(F20/K20-1,"n/a")</f>
        <v>1.1034023791697862</v>
      </c>
      <c r="Q20" s="68">
        <f>'Mar-24'!Q20+F20</f>
        <v>115596</v>
      </c>
      <c r="R20" s="68">
        <f>'Mar-24'!R20+G20</f>
        <v>87148</v>
      </c>
      <c r="S20" s="68">
        <f>'Mar-24'!S20+H20</f>
        <v>35661</v>
      </c>
      <c r="T20" s="68">
        <f>'Mar-24'!T20+I20</f>
        <v>0</v>
      </c>
      <c r="U20" s="68">
        <f>'Mar-24'!U20+J20</f>
        <v>1753</v>
      </c>
      <c r="V20" s="68">
        <f>'Mar-24'!V20+K20</f>
        <v>42547</v>
      </c>
      <c r="W20" s="64">
        <f>IFERROR(Q20/R20-1,"n/a")</f>
        <v>0.32643319410657723</v>
      </c>
      <c r="X20" s="64">
        <f>IFERROR(Q20/S20-1,"n/a")</f>
        <v>2.2415243543366703</v>
      </c>
      <c r="Y20" s="64" t="str">
        <f>IFERROR(Q20/T20-1,"n/a")</f>
        <v>n/a</v>
      </c>
      <c r="Z20" s="64">
        <f>IFERROR(Q20/U20-1,"n/a")</f>
        <v>64.941814033086132</v>
      </c>
      <c r="AA20" s="60">
        <f>IFERROR(Q20/V20-1,"n/a")</f>
        <v>1.7169013091404799</v>
      </c>
      <c r="AB20" s="68">
        <v>1277526</v>
      </c>
      <c r="AC20" s="68">
        <v>887495</v>
      </c>
      <c r="AD20" s="68">
        <v>17541</v>
      </c>
      <c r="AE20" s="68">
        <v>10046.999999999998</v>
      </c>
      <c r="AF20" s="136">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5">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6">
        <v>827</v>
      </c>
      <c r="AG22" s="123"/>
      <c r="AH22" s="123"/>
    </row>
    <row r="23" spans="1:34" s="124" customFormat="1" ht="10.5">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6">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5">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5">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8">
        <v>20248</v>
      </c>
      <c r="AG26" s="123"/>
      <c r="AH26" s="123"/>
    </row>
    <row r="27" spans="1:34" s="124" customFormat="1" ht="10.9"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1294513</v>
      </c>
      <c r="G28" s="76">
        <f t="shared" si="0"/>
        <v>978362</v>
      </c>
      <c r="H28" s="76">
        <f t="shared" si="0"/>
        <v>507465</v>
      </c>
      <c r="I28" s="76">
        <f t="shared" si="0"/>
        <v>6002</v>
      </c>
      <c r="J28" s="76">
        <f t="shared" si="0"/>
        <v>0</v>
      </c>
      <c r="K28" s="76">
        <f t="shared" si="0"/>
        <v>791238</v>
      </c>
      <c r="L28" s="67">
        <f>IFERROR(F28/G28-1,"n/a")</f>
        <v>0.32314317195475706</v>
      </c>
      <c r="M28" s="67">
        <f>IFERROR(F28/H28-1,"n/a")</f>
        <v>1.5509404589479079</v>
      </c>
      <c r="N28" s="67">
        <f>IFERROR(F28/I28-1,"n/a")</f>
        <v>214.68027324225258</v>
      </c>
      <c r="O28" s="67" t="str">
        <f>IFERROR(F28/J28-1,"n/a")</f>
        <v>n/a</v>
      </c>
      <c r="P28" s="63">
        <f>IFERROR(F28/K28-1,"n/a")</f>
        <v>0.63606019933319691</v>
      </c>
      <c r="Q28" s="76">
        <f t="shared" si="1"/>
        <v>4526423</v>
      </c>
      <c r="R28" s="76">
        <f t="shared" si="1"/>
        <v>3456721</v>
      </c>
      <c r="S28" s="76">
        <f t="shared" si="1"/>
        <v>1375170</v>
      </c>
      <c r="T28" s="76">
        <f t="shared" si="1"/>
        <v>16105</v>
      </c>
      <c r="U28" s="76">
        <f t="shared" si="1"/>
        <v>1276302</v>
      </c>
      <c r="V28" s="76">
        <f t="shared" si="1"/>
        <v>2581100</v>
      </c>
      <c r="W28" s="67">
        <f>IFERROR(Q28/R28-1,"n/a")</f>
        <v>0.30945569515156124</v>
      </c>
      <c r="X28" s="67">
        <f>IFERROR(Q28/S28-1,"n/a")</f>
        <v>2.2915370463288176</v>
      </c>
      <c r="Y28" s="67">
        <f>IFERROR(Q28/T28-1,"n/a")</f>
        <v>280.05700093138779</v>
      </c>
      <c r="Z28" s="67">
        <f>IFERROR(Q28/U28-1,"n/a")</f>
        <v>2.5465140695540711</v>
      </c>
      <c r="AA28" s="63">
        <f>IFERROR(Q28/V28-1,"n/a")</f>
        <v>0.7536798264305915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0.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5">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 t="shared" ref="Q37:V38" si="4">F37</f>
        <v>186</v>
      </c>
      <c r="R37" s="74">
        <f>G37</f>
        <v>129</v>
      </c>
      <c r="S37" s="74">
        <f>H37</f>
        <v>136</v>
      </c>
      <c r="T37" s="74">
        <f t="shared" si="4"/>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50"/>
      <c r="AC37" s="89">
        <v>1486</v>
      </c>
      <c r="AD37" s="89">
        <v>1052</v>
      </c>
      <c r="AE37" s="70">
        <v>551</v>
      </c>
      <c r="AF37" s="78">
        <v>1584</v>
      </c>
      <c r="AH37" s="123"/>
    </row>
    <row r="38" spans="1:34" s="124" customFormat="1" ht="10.5">
      <c r="A38" s="123"/>
      <c r="B38" s="123"/>
      <c r="C38" s="33"/>
      <c r="D38" s="26" t="s">
        <v>11</v>
      </c>
      <c r="E38" s="32"/>
      <c r="F38" s="74">
        <f t="shared" si="3"/>
        <v>659111</v>
      </c>
      <c r="G38" s="74">
        <f t="shared" si="3"/>
        <v>449751</v>
      </c>
      <c r="H38" s="74">
        <f t="shared" si="3"/>
        <v>297788</v>
      </c>
      <c r="I38" s="74">
        <f t="shared" si="3"/>
        <v>0</v>
      </c>
      <c r="J38" s="74">
        <f t="shared" si="3"/>
        <v>0</v>
      </c>
      <c r="K38" s="74">
        <f t="shared" si="3"/>
        <v>394045</v>
      </c>
      <c r="L38" s="64">
        <f>IFERROR(F38/G38-1,"n/a")</f>
        <v>0.46550202223007853</v>
      </c>
      <c r="M38" s="64">
        <f>IFERROR(F38/H38-1,"n/a")</f>
        <v>1.2133564817924163</v>
      </c>
      <c r="N38" s="64" t="str">
        <f>IFERROR(F38/I38-1,"n/a")</f>
        <v>n/a</v>
      </c>
      <c r="O38" s="64" t="str">
        <f>IFERROR(F38/J38-1,"n/a")</f>
        <v>n/a</v>
      </c>
      <c r="P38" s="60">
        <f>IFERROR(F38/K38-1,"n/a")</f>
        <v>0.67267951629889988</v>
      </c>
      <c r="Q38" s="74">
        <f t="shared" si="4"/>
        <v>659111</v>
      </c>
      <c r="R38" s="74">
        <f t="shared" si="4"/>
        <v>449751</v>
      </c>
      <c r="S38" s="74">
        <f t="shared" si="4"/>
        <v>297788</v>
      </c>
      <c r="T38" s="74">
        <f t="shared" si="4"/>
        <v>0</v>
      </c>
      <c r="U38" s="74">
        <f t="shared" si="4"/>
        <v>0</v>
      </c>
      <c r="V38" s="74">
        <f t="shared" si="4"/>
        <v>394045</v>
      </c>
      <c r="W38" s="120">
        <f>IFERROR(Q38/R38-1,"n/a")</f>
        <v>0.46550202223007853</v>
      </c>
      <c r="X38" s="120">
        <f>IFERROR(R38/S38-1,"n/a")</f>
        <v>0.51030598949588302</v>
      </c>
      <c r="Y38" s="120" t="str">
        <f>IFERROR(R38/T38-1,"n/a")</f>
        <v>n/a</v>
      </c>
      <c r="Z38" s="120" t="str">
        <f>IFERROR(R38/U38-1,"n/a")</f>
        <v>n/a</v>
      </c>
      <c r="AA38" s="121">
        <f>IFERROR(R38/V38-1,"n/a")</f>
        <v>0.14136964052329049</v>
      </c>
      <c r="AB38" s="150"/>
      <c r="AC38" s="89">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5">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50"/>
      <c r="AC40" s="89">
        <v>563</v>
      </c>
      <c r="AD40" s="89">
        <v>226</v>
      </c>
      <c r="AE40" s="70">
        <v>66</v>
      </c>
      <c r="AF40" s="78">
        <v>573</v>
      </c>
      <c r="AH40" s="123"/>
    </row>
    <row r="41" spans="1:34" s="124" customFormat="1" ht="10.5">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50"/>
      <c r="AC41" s="89">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5">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50"/>
      <c r="AC43" s="89">
        <v>669</v>
      </c>
      <c r="AD43" s="89">
        <v>59</v>
      </c>
      <c r="AE43" s="70">
        <v>9</v>
      </c>
      <c r="AF43" s="78">
        <v>287</v>
      </c>
      <c r="AH43" s="123"/>
    </row>
    <row r="44" spans="1:34" s="124" customFormat="1" ht="10.5">
      <c r="A44" s="123"/>
      <c r="B44" s="123"/>
      <c r="C44" s="33"/>
      <c r="D44" s="26" t="s">
        <v>11</v>
      </c>
      <c r="E44" s="32"/>
      <c r="F44" s="74">
        <f t="shared" si="7"/>
        <v>75855</v>
      </c>
      <c r="G44" s="74">
        <f t="shared" si="7"/>
        <v>66302</v>
      </c>
      <c r="H44" s="74">
        <f t="shared" si="7"/>
        <v>32576</v>
      </c>
      <c r="I44" s="74">
        <f t="shared" si="7"/>
        <v>0</v>
      </c>
      <c r="J44" s="74">
        <f t="shared" si="7"/>
        <v>0</v>
      </c>
      <c r="K44" s="74">
        <f t="shared" si="7"/>
        <v>36063</v>
      </c>
      <c r="L44" s="64">
        <f>IFERROR(F44/G44-1,"n/a")</f>
        <v>0.14408313474706635</v>
      </c>
      <c r="M44" s="64">
        <f>IFERROR(F44/H44-1,"n/a")</f>
        <v>1.3285547642436151</v>
      </c>
      <c r="N44" s="64" t="str">
        <f>IFERROR(F44/I44-1,"n/a")</f>
        <v>n/a</v>
      </c>
      <c r="O44" s="64" t="str">
        <f>IFERROR(F44/J44-1,"n/a")</f>
        <v>n/a</v>
      </c>
      <c r="P44" s="60">
        <f>IFERROR(F44/K44-1,"n/a")</f>
        <v>1.1034023791697862</v>
      </c>
      <c r="Q44" s="74">
        <f t="shared" si="8"/>
        <v>75855</v>
      </c>
      <c r="R44" s="74">
        <f t="shared" si="8"/>
        <v>66302</v>
      </c>
      <c r="S44" s="74">
        <f t="shared" si="8"/>
        <v>32576</v>
      </c>
      <c r="T44" s="74">
        <f t="shared" si="8"/>
        <v>0</v>
      </c>
      <c r="U44" s="74">
        <f t="shared" si="8"/>
        <v>0</v>
      </c>
      <c r="V44" s="74">
        <f t="shared" si="8"/>
        <v>36063</v>
      </c>
      <c r="W44" s="120">
        <f>IFERROR(Q44/R44-1,"n/a")</f>
        <v>0.14408313474706635</v>
      </c>
      <c r="X44" s="120">
        <f>IFERROR(R44/S44-1,"n/a")</f>
        <v>1.0353020628683693</v>
      </c>
      <c r="Y44" s="120" t="str">
        <f>IFERROR(R44/T44-1,"n/a")</f>
        <v>n/a</v>
      </c>
      <c r="Z44" s="120" t="str">
        <f>IFERROR(R44/U44-1,"n/a")</f>
        <v>n/a</v>
      </c>
      <c r="AA44" s="121">
        <f>IFERROR(R44/V44-1,"n/a")</f>
        <v>0.83850483875440207</v>
      </c>
      <c r="AB44" s="150"/>
      <c r="AC44" s="82">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5">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50"/>
      <c r="AC46" s="89">
        <v>1129</v>
      </c>
      <c r="AD46" s="89">
        <v>336</v>
      </c>
      <c r="AE46" s="84">
        <v>43</v>
      </c>
      <c r="AF46" s="78">
        <v>781</v>
      </c>
      <c r="AH46" s="123"/>
    </row>
    <row r="47" spans="1:34" s="124" customFormat="1" ht="10.5">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50"/>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5">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50"/>
      <c r="AC49" s="89">
        <v>9</v>
      </c>
      <c r="AD49" s="68">
        <v>0</v>
      </c>
      <c r="AE49" s="68">
        <v>0</v>
      </c>
      <c r="AF49" s="78">
        <v>16</v>
      </c>
      <c r="AH49" s="123"/>
    </row>
    <row r="50" spans="3:34" s="124" customFormat="1" ht="10.5">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50"/>
      <c r="AC50" s="82">
        <v>15637</v>
      </c>
      <c r="AD50" s="68">
        <v>0</v>
      </c>
      <c r="AE50" s="68">
        <v>0</v>
      </c>
      <c r="AF50" s="78">
        <v>20248</v>
      </c>
      <c r="AH50" s="123"/>
    </row>
    <row r="51" spans="3:34" s="124" customFormat="1" ht="10.9"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25" thickTop="1" thickBot="1">
      <c r="C52" s="38" t="s">
        <v>13</v>
      </c>
      <c r="D52" s="39"/>
      <c r="E52" s="40"/>
      <c r="F52" s="76">
        <f>F38+F41+F44+F47+F50</f>
        <v>1294513</v>
      </c>
      <c r="G52" s="76">
        <f>G38+G41+G44+G47+G50</f>
        <v>978362</v>
      </c>
      <c r="H52" s="76">
        <f t="shared" si="14"/>
        <v>507465</v>
      </c>
      <c r="I52" s="76">
        <f t="shared" si="14"/>
        <v>6002</v>
      </c>
      <c r="J52" s="76">
        <f t="shared" si="14"/>
        <v>0</v>
      </c>
      <c r="K52" s="76">
        <f t="shared" si="14"/>
        <v>791238</v>
      </c>
      <c r="L52" s="67">
        <f>IFERROR(F52/G52-1,"n/a")</f>
        <v>0.32314317195475706</v>
      </c>
      <c r="M52" s="67">
        <f>IFERROR(F52/H52-1,"n/a")</f>
        <v>1.5509404589479079</v>
      </c>
      <c r="N52" s="67">
        <f>IFERROR(F52/I52-1,"n/a")</f>
        <v>214.68027324225258</v>
      </c>
      <c r="O52" s="67" t="str">
        <f>IFERROR(F52/J52-1,"n/a")</f>
        <v>n/a</v>
      </c>
      <c r="P52" s="63">
        <f>IFERROR(F52/K52-1,"n/a")</f>
        <v>0.63606019933319691</v>
      </c>
      <c r="Q52" s="76">
        <f t="shared" si="15"/>
        <v>1294513</v>
      </c>
      <c r="R52" s="76">
        <f t="shared" si="15"/>
        <v>978362</v>
      </c>
      <c r="S52" s="76">
        <f t="shared" si="15"/>
        <v>507465</v>
      </c>
      <c r="T52" s="76">
        <f t="shared" si="15"/>
        <v>6002</v>
      </c>
      <c r="U52" s="76">
        <f t="shared" si="15"/>
        <v>0</v>
      </c>
      <c r="V52" s="76">
        <f t="shared" si="15"/>
        <v>791238</v>
      </c>
      <c r="W52" s="67">
        <f t="shared" si="13"/>
        <v>0.32314317195475706</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5B07-0C90-4A5E-8C1E-A035F9DEBF77}">
  <dimension ref="A1:AH66"/>
  <sheetViews>
    <sheetView showGridLines="0" zoomScale="75" zoomScaleNormal="75" workbookViewId="0">
      <selection activeCell="R37" sqref="R37"/>
    </sheetView>
  </sheetViews>
  <sheetFormatPr defaultColWidth="0" defaultRowHeight="0" customHeight="1" zeroHeight="1"/>
  <cols>
    <col min="1" max="2" width="4.1328125" customWidth="1"/>
    <col min="3" max="3" width="3.73046875" customWidth="1"/>
    <col min="4" max="4" width="8.86328125" customWidth="1"/>
    <col min="5" max="6" width="13" customWidth="1"/>
    <col min="7" max="7" width="11.1328125" bestFit="1" customWidth="1"/>
    <col min="8" max="8" width="10.265625" bestFit="1" customWidth="1"/>
    <col min="9" max="10" width="8.86328125" customWidth="1"/>
    <col min="11" max="11" width="10.265625" bestFit="1" customWidth="1"/>
    <col min="12" max="12" width="8" customWidth="1"/>
    <col min="13" max="13" width="8.86328125" bestFit="1" customWidth="1"/>
    <col min="14" max="16" width="8" customWidth="1"/>
    <col min="17" max="17" width="10.265625" bestFit="1" customWidth="1"/>
    <col min="18" max="18" width="12" bestFit="1" customWidth="1"/>
    <col min="19" max="19" width="11.59765625" bestFit="1" customWidth="1"/>
    <col min="20" max="20" width="10.3984375" bestFit="1" customWidth="1"/>
    <col min="21" max="21" width="11.59765625" bestFit="1" customWidth="1"/>
    <col min="22" max="22" width="11.73046875" bestFit="1" customWidth="1"/>
    <col min="23" max="23" width="9.1328125" bestFit="1" customWidth="1"/>
    <col min="24" max="24" width="8.86328125" bestFit="1" customWidth="1"/>
    <col min="25" max="25" width="8.86328125" customWidth="1"/>
    <col min="26" max="26" width="9" bestFit="1" customWidth="1"/>
    <col min="27" max="27" width="7.73046875" customWidth="1"/>
    <col min="28" max="28" width="10.265625" bestFit="1" customWidth="1"/>
    <col min="29" max="29" width="13.3984375" bestFit="1" customWidth="1"/>
    <col min="30" max="30" width="13.265625" bestFit="1" customWidth="1"/>
    <col min="31" max="31" width="12.86328125" bestFit="1" customWidth="1"/>
    <col min="32" max="32" width="15.3984375" bestFit="1" customWidth="1"/>
    <col min="33" max="33" width="11.265625" customWidth="1"/>
    <col min="34" max="34" width="3.3984375" customWidth="1"/>
    <col min="35" max="16384" width="8.86328125" hidden="1"/>
  </cols>
  <sheetData>
    <row r="1" spans="1:34" ht="14.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15"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25">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5.75">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25">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25">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25">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25">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0.5">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5">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5">
      <c r="A13" s="123"/>
      <c r="B13" s="128"/>
      <c r="C13" s="33"/>
      <c r="D13" s="26" t="s">
        <v>5</v>
      </c>
      <c r="E13" s="32"/>
      <c r="F13" s="71">
        <f>INDEX('[2]DATA BACKUP'!$Q$4:$AB$28, MATCH(C12, '[2]DATA BACKUP'!$B$4:$B$28, 0), MATCH($D$4, '[2]DATA BACKUP'!$AE$3:$AP$3, 0))</f>
        <v>282</v>
      </c>
      <c r="G13" s="71">
        <f>INDEX('[2]DATA BACKUP'!$AE$4:$AP$28, MATCH(C12, '[2]DATA BACKUP'!$B$4:$B$28, 0), MATCH($D$4, '[2]DATA BACKUP'!$AE$3:$AP$3, 0))</f>
        <v>181</v>
      </c>
      <c r="H13" s="71">
        <f>INDEX('[2]DATA BACKUP'!$AS$4:$BD$28, MATCH(C12, '[2]DATA BACKUP'!$B$4:$B$28, 0), MATCH($D$4, '[2]DATA BACKUP'!$AE$3:$AP$3, 0))</f>
        <v>204</v>
      </c>
      <c r="I13" s="71">
        <f>INDEX('[2]DATA BACKUP'!$BG$4:$BR$28, MATCH(C12, '[2]DATA BACKUP'!$B$4:$B$28, 0), MATCH($D$4, '[2]DATA BACKUP'!$AE$3:$AP$3, 0))</f>
        <v>0</v>
      </c>
      <c r="J13" s="71">
        <f>INDEX('[2]DATA BACKUP'!$BU$4:$CF$28, MATCH(C12, '[2]DATA BACKUP'!$B$4:$B$28, 0), MATCH($D$4, '[2]DATA BACKUP'!$AE$3:$AP$3, 0))</f>
        <v>147</v>
      </c>
      <c r="K13" s="71">
        <f>INDEX('[2]DATA BACKUP'!$CI$4:$CT$28, MATCH(C12, '[2]DATA BACKUP'!$B$4:$B$28, 0), MATCH($D$4, '[2]DATA BACKUP'!$AE$3:$AP$3, 0))</f>
        <v>170</v>
      </c>
      <c r="L13" s="64">
        <f>IFERROR(F13/G13-1,"n/a")</f>
        <v>0.55801104972375692</v>
      </c>
      <c r="M13" s="64">
        <f>IFERROR(F13/H13-1,"n/a")</f>
        <v>0.38235294117647056</v>
      </c>
      <c r="N13" s="64" t="str">
        <f>IFERROR(F13/I13-1,"n/a")</f>
        <v>n/a</v>
      </c>
      <c r="O13" s="64">
        <f>IFERROR(F13/J13-1,"n/a")</f>
        <v>0.91836734693877542</v>
      </c>
      <c r="P13" s="60">
        <f>IFERROR(F13/K13-1,"n/a")</f>
        <v>0.65882352941176481</v>
      </c>
      <c r="Q13" s="68">
        <f>'[2]Feb-24'!Q13+F13</f>
        <v>703</v>
      </c>
      <c r="R13" s="68">
        <f>'[2]Feb-24'!R13+G13</f>
        <v>530</v>
      </c>
      <c r="S13" s="68">
        <f>'[2]Feb-24'!S13+H13</f>
        <v>530</v>
      </c>
      <c r="T13" s="68">
        <f>'[2]Feb-24'!T13+I13</f>
        <v>0</v>
      </c>
      <c r="U13" s="68">
        <f>'[2]Feb-24'!U13+J13</f>
        <v>509</v>
      </c>
      <c r="V13" s="68">
        <f>'[2]Feb-24'!V13+K13</f>
        <v>516</v>
      </c>
      <c r="W13" s="64">
        <f>IFERROR(Q13/R13-1,"n/a")</f>
        <v>0.32641509433962268</v>
      </c>
      <c r="X13" s="64">
        <f>IFERROR(Q13/S13-1,"n/a")</f>
        <v>0.32641509433962268</v>
      </c>
      <c r="Y13" s="64" t="str">
        <f>IFERROR(Q13/T13-1,"n/a")</f>
        <v>n/a</v>
      </c>
      <c r="Z13" s="64">
        <f>IFERROR(Q13/U13-1,"n/a")</f>
        <v>0.38113948919449903</v>
      </c>
      <c r="AA13" s="60">
        <f>IFERROR(Q13/V13-1,"n/a")</f>
        <v>0.36240310077519378</v>
      </c>
      <c r="AB13" s="68">
        <f>'[2]DATA BACKUP'!$AQ$5</f>
        <v>1630</v>
      </c>
      <c r="AC13" s="68">
        <f>'[2]DATA BACKUP'!BE5</f>
        <v>1486</v>
      </c>
      <c r="AD13" s="68">
        <f>'[2]DATA BACKUP'!BS5</f>
        <v>522</v>
      </c>
      <c r="AE13" s="68">
        <f>'[2]DATA BACKUP'!CG5</f>
        <v>551</v>
      </c>
      <c r="AF13" s="136">
        <f>'[2]DATA BACKUP'!CU5</f>
        <v>1591</v>
      </c>
      <c r="AG13" s="123"/>
      <c r="AH13" s="123"/>
    </row>
    <row r="14" spans="1:34" s="124" customFormat="1" ht="10.5">
      <c r="A14" s="123"/>
      <c r="B14" s="128"/>
      <c r="C14" s="33"/>
      <c r="D14" s="26" t="s">
        <v>11</v>
      </c>
      <c r="E14" s="32"/>
      <c r="F14" s="71">
        <f>INDEX('[2]DATA BACKUP'!$Q$34:$AB$58, MATCH(C12, '[2]DATA BACKUP'!$B$34:$B$58, 0), MATCH($D$4, '[2]DATA BACKUP'!$AE$33:$AP$33, 0))</f>
        <v>854103</v>
      </c>
      <c r="G14" s="71">
        <f>INDEX('[2]DATA BACKUP'!$AE$34:$AP$58, MATCH(C12, '[2]DATA BACKUP'!$B$34:$B$58, 0), MATCH($D$4, '[2]DATA BACKUP'!$AE$33:$AP$33, 0))</f>
        <v>565574</v>
      </c>
      <c r="H14" s="71">
        <f>INDEX('[2]DATA BACKUP'!$AS$34:$BD$58, MATCH(C12, '[2]DATA BACKUP'!$B$34:$B$58, 0), MATCH($D$4, '[2]DATA BACKUP'!$AE$33:$AP$33, 0))</f>
        <v>344501</v>
      </c>
      <c r="I14" s="71">
        <f>INDEX('[2]DATA BACKUP'!$BG$34:$BR$58, MATCH(C12, '[2]DATA BACKUP'!$B$34:$B$58, 0), MATCH($D$4, '[2]DATA BACKUP'!$AE$33:$AP$33, 0))</f>
        <v>0</v>
      </c>
      <c r="J14" s="71">
        <f>INDEX('[2]DATA BACKUP'!$BU$34:$CF$58, MATCH(C12, '[2]DATA BACKUP'!$B$34:$B$58, 0), MATCH($D$4, '[2]DATA BACKUP'!$AE$33:$AP$33, 0))</f>
        <v>196286</v>
      </c>
      <c r="K14" s="71">
        <f>INDEX('[2]DATA BACKUP'!$CI$34:$CT$58, MATCH(C12, '[2]DATA BACKUP'!$B$34:$B$58, 0), MATCH($D$4, '[2]DATA BACKUP'!$AE$33:$AP$33, 0))</f>
        <v>500596</v>
      </c>
      <c r="L14" s="64">
        <f>IFERROR(F14/G14-1,"n/a")</f>
        <v>0.51015251761926828</v>
      </c>
      <c r="M14" s="64">
        <f>IFERROR(F14/H14-1,"n/a")</f>
        <v>1.4792467946392027</v>
      </c>
      <c r="N14" s="64" t="str">
        <f>IFERROR(F14/I14-1,"n/a")</f>
        <v>n/a</v>
      </c>
      <c r="O14" s="64">
        <f>IFERROR(F14/J14-1,"n/a")</f>
        <v>3.3513189937132548</v>
      </c>
      <c r="P14" s="60">
        <f>IFERROR(F14/K14-1,"n/a")</f>
        <v>0.70617224268671741</v>
      </c>
      <c r="Q14" s="68">
        <f>'[2]Feb-24'!Q14+F14</f>
        <v>2150242</v>
      </c>
      <c r="R14" s="68">
        <f>'[2]Feb-24'!R14+G14</f>
        <v>1538184</v>
      </c>
      <c r="S14" s="68">
        <f>'[2]Feb-24'!S14+H14</f>
        <v>759658</v>
      </c>
      <c r="T14" s="68">
        <f>'[2]Feb-24'!T14+I14</f>
        <v>0</v>
      </c>
      <c r="U14" s="68">
        <f>'[2]Feb-24'!U14+J14</f>
        <v>1092884</v>
      </c>
      <c r="V14" s="68">
        <f>'[2]Feb-24'!V14+K14</f>
        <v>1451104</v>
      </c>
      <c r="W14" s="64">
        <f>IFERROR(Q14/R14-1,"n/a")</f>
        <v>0.39790948287070993</v>
      </c>
      <c r="X14" s="64">
        <f>IFERROR(Q14/S14-1,"n/a")</f>
        <v>1.8305395322632028</v>
      </c>
      <c r="Y14" s="64" t="str">
        <f>IFERROR(Q14/T14-1,"n/a")</f>
        <v>n/a</v>
      </c>
      <c r="Z14" s="64">
        <f>IFERROR(Q14/U14-1,"n/a")</f>
        <v>0.96749334787589536</v>
      </c>
      <c r="AA14" s="60">
        <f>IFERROR(Q14/V14-1,"n/a")</f>
        <v>0.48179730742937799</v>
      </c>
      <c r="AB14" s="68">
        <f>'[2]DATA BACKUP'!$AQ$35</f>
        <v>5232537</v>
      </c>
      <c r="AC14" s="68">
        <f>'[2]DATA BACKUP'!BE35</f>
        <v>3592413</v>
      </c>
      <c r="AD14" s="68">
        <f>'[2]DATA BACKUP'!BS35</f>
        <v>768312</v>
      </c>
      <c r="AE14" s="68">
        <f>'[2]DATA BACKUP'!CG35</f>
        <v>1092884</v>
      </c>
      <c r="AF14" s="136">
        <f>'[2]DATA BACKUP'!CU35</f>
        <v>4592479</v>
      </c>
      <c r="AG14" s="123"/>
      <c r="AH14" s="123"/>
    </row>
    <row r="15" spans="1:34" s="124" customFormat="1" ht="10.5">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5">
      <c r="A16" s="123"/>
      <c r="B16" s="128"/>
      <c r="C16" s="33"/>
      <c r="D16" s="26" t="s">
        <v>5</v>
      </c>
      <c r="E16" s="32"/>
      <c r="F16" s="71">
        <f>INDEX('[2]DATA BACKUP'!$Q$4:$AB$28, MATCH(C15, '[2]DATA BACKUP'!$B$4:$B$28, 0), MATCH($D$4, '[2]DATA BACKUP'!$AS$3:$BD$3, 0))</f>
        <v>17</v>
      </c>
      <c r="G16" s="71">
        <f>INDEX('[2]DATA BACKUP'!$AE$4:$AP$28, MATCH(C15, '[2]DATA BACKUP'!$B$4:$B$28, 0), MATCH($D$4, '[2]DATA BACKUP'!$AS$3:$BD$3, 0))</f>
        <v>16</v>
      </c>
      <c r="H16" s="71">
        <f>INDEX('[2]DATA BACKUP'!$AS$4:$BD$28, MATCH(C15, '[2]DATA BACKUP'!$B$4:$B$28, 0), MATCH($D$4, '[2]DATA BACKUP'!$AE$3:$AP$3, 0))</f>
        <v>26</v>
      </c>
      <c r="I16" s="71">
        <f>INDEX('[2]DATA BACKUP'!$BG$4:$BR$28, MATCH(C15, '[2]DATA BACKUP'!$B$4:$B$28, 0), MATCH($D$4, '[2]DATA BACKUP'!$AE$3:$AP$3, 0))</f>
        <v>5</v>
      </c>
      <c r="J16" s="71">
        <f>INDEX('[2]DATA BACKUP'!$BU$4:$CF$28, MATCH(C15, '[2]DATA BACKUP'!$B$4:$B$28, 0), MATCH($D$4, '[2]DATA BACKUP'!$AE$3:$AP$3, 0))</f>
        <v>1</v>
      </c>
      <c r="K16" s="71">
        <f>INDEX('[2]DATA BACKUP'!$CI$4:$CT$28, MATCH(C15, '[2]DATA BACKUP'!$B$4:$B$28, 0), MATCH($D$4, '[2]DATA BACKUP'!$AE$3:$AP$3, 0))</f>
        <v>10</v>
      </c>
      <c r="L16" s="64">
        <f>IFERROR(F16/G16-1,"n/a")</f>
        <v>6.25E-2</v>
      </c>
      <c r="M16" s="64">
        <f>IFERROR(F16/H16-1,"n/a")</f>
        <v>-0.34615384615384615</v>
      </c>
      <c r="N16" s="64">
        <f>IFERROR(F16/I16-1,"n/a")</f>
        <v>2.4</v>
      </c>
      <c r="O16" s="64">
        <f>IFERROR(F16/J16-1,"n/a")</f>
        <v>16</v>
      </c>
      <c r="P16" s="60">
        <f>IFERROR(F16/K16-1,"n/a")</f>
        <v>0.7</v>
      </c>
      <c r="Q16" s="68">
        <f>'[2]Feb-24'!Q16+F16</f>
        <v>36</v>
      </c>
      <c r="R16" s="68">
        <f>'[2]Feb-24'!R16+G16</f>
        <v>27</v>
      </c>
      <c r="S16" s="68">
        <f>'[2]Feb-24'!S16+H16</f>
        <v>36</v>
      </c>
      <c r="T16" s="68">
        <f>'[2]Feb-24'!T16+I16</f>
        <v>12</v>
      </c>
      <c r="U16" s="68">
        <f>'[2]Feb-24'!U16+J16</f>
        <v>10</v>
      </c>
      <c r="V16" s="68">
        <f>'[2]Feb-24'!V16+K16</f>
        <v>23</v>
      </c>
      <c r="W16" s="64">
        <f>IFERROR(Q16/R16-1,"n/a")</f>
        <v>0.33333333333333326</v>
      </c>
      <c r="X16" s="64">
        <f>IFERROR(Q16/S16-1,"n/a")</f>
        <v>0</v>
      </c>
      <c r="Y16" s="64">
        <f>IFERROR(Q16/T16-1,"n/a")</f>
        <v>2</v>
      </c>
      <c r="Z16" s="64">
        <f>IFERROR(Q16/U16-1,"n/a")</f>
        <v>2.6</v>
      </c>
      <c r="AA16" s="60">
        <f>IFERROR(Q16/V16-1,"n/a")</f>
        <v>0.56521739130434789</v>
      </c>
      <c r="AB16" s="68">
        <f>'[2]DATA BACKUP'!$AQ$10</f>
        <v>575</v>
      </c>
      <c r="AC16" s="68">
        <f>'[2]DATA BACKUP'!BE10</f>
        <v>572</v>
      </c>
      <c r="AD16" s="68">
        <f>'[2]DATA BACKUP'!BS10</f>
        <v>202</v>
      </c>
      <c r="AE16" s="68">
        <f>'[2]DATA BACKUP'!CG10</f>
        <v>54</v>
      </c>
      <c r="AF16" s="136">
        <f>'[2]DATA BACKUP'!CU10</f>
        <v>586</v>
      </c>
      <c r="AG16" s="123"/>
      <c r="AH16" s="123"/>
    </row>
    <row r="17" spans="1:34" s="124" customFormat="1" ht="10.5">
      <c r="A17" s="123"/>
      <c r="B17" s="128"/>
      <c r="C17" s="33"/>
      <c r="D17" s="26" t="s">
        <v>11</v>
      </c>
      <c r="E17" s="32"/>
      <c r="F17" s="71">
        <f>INDEX('[2]DATA BACKUP'!$Q$34:$AB$58, MATCH(C15, '[2]DATA BACKUP'!$B$34:$B$58, 0), MATCH($D$4, '[2]DATA BACKUP'!$AE$33:$AP$33, 0))</f>
        <v>54338</v>
      </c>
      <c r="G17" s="71">
        <f>INDEX('[2]DATA BACKUP'!$AE$34:$AP$58, MATCH(C15, '[2]DATA BACKUP'!$B$34:$B$58, 0), MATCH($D$4, '[2]DATA BACKUP'!$AE$33:$AP$33, 0))</f>
        <v>43135</v>
      </c>
      <c r="H17" s="71">
        <f>INDEX('[2]DATA BACKUP'!$AS$34:$BD$58, MATCH(C15, '[2]DATA BACKUP'!$B$34:$B$58, 0), MATCH($D$4, '[2]DATA BACKUP'!$AE$33:$AP$33, 0))</f>
        <v>28377</v>
      </c>
      <c r="I17" s="71">
        <f>INDEX('[2]DATA BACKUP'!$BG$34:$BR$58, MATCH(C15, '[2]DATA BACKUP'!$B$34:$B$58, 0), MATCH($D$4, '[2]DATA BACKUP'!$AE$33:$AP$33, 0))</f>
        <v>4146</v>
      </c>
      <c r="J17" s="71">
        <f>INDEX('[2]DATA BACKUP'!$BU$34:$CF$58, MATCH(C15, '[2]DATA BACKUP'!$B$34:$B$58, 0), MATCH($D$4, '[2]DATA BACKUP'!$AE$33:$AP$33, 0))</f>
        <v>565</v>
      </c>
      <c r="K17" s="71">
        <f>INDEX('[2]DATA BACKUP'!$CI$34:$CT$58, MATCH(C15, '[2]DATA BACKUP'!$B$34:$B$58, 0), MATCH($D$4, '[2]DATA BACKUP'!$AE$33:$AP$33, 0))</f>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f>'[2]Feb-24'!Q17+F17</f>
        <v>128872</v>
      </c>
      <c r="R17" s="68">
        <f>'[2]Feb-24'!R17+G17</f>
        <v>83055</v>
      </c>
      <c r="S17" s="68">
        <f>'[2]Feb-24'!S17+H17</f>
        <v>36508</v>
      </c>
      <c r="T17" s="68">
        <f>'[2]Feb-24'!T17+I17</f>
        <v>10103</v>
      </c>
      <c r="U17" s="68">
        <f>'[2]Feb-24'!U17+J17</f>
        <v>41113</v>
      </c>
      <c r="V17" s="68">
        <f>'[2]Feb-24'!V17+K17</f>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f>'[2]DATA BACKUP'!$AQ$40</f>
        <v>1660685</v>
      </c>
      <c r="AC17" s="68">
        <f>'[2]DATA BACKUP'!BE40</f>
        <v>965963</v>
      </c>
      <c r="AD17" s="68">
        <f>'[2]DATA BACKUP'!BS40</f>
        <v>301521</v>
      </c>
      <c r="AE17" s="68">
        <f>'[2]DATA BACKUP'!CG40</f>
        <v>70675</v>
      </c>
      <c r="AF17" s="136">
        <f>'[2]DATA BACKUP'!CU40</f>
        <v>1400932</v>
      </c>
      <c r="AG17" s="123"/>
      <c r="AH17" s="123"/>
    </row>
    <row r="18" spans="1:34" s="124" customFormat="1" ht="10.5">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5">
      <c r="A19" s="123"/>
      <c r="B19" s="128"/>
      <c r="C19" s="33"/>
      <c r="D19" s="26" t="s">
        <v>5</v>
      </c>
      <c r="E19" s="32"/>
      <c r="F19" s="71">
        <f>INDEX('[2]DATA BACKUP'!$Q$4:$AB$28, MATCH(C18, '[2]DATA BACKUP'!$B$4:$B$28, 0), MATCH($D$4, '[2]DATA BACKUP'!$AS$3:$BD$3, 0))</f>
        <v>21</v>
      </c>
      <c r="G19" s="71">
        <f>INDEX('[2]DATA BACKUP'!$AE$4:$AP$28, MATCH(C18, '[2]DATA BACKUP'!$B$4:$B$28, 0), MATCH($D$4, '[2]DATA BACKUP'!$AS$3:$BD$3, 0))</f>
        <v>17</v>
      </c>
      <c r="H19" s="71">
        <f>INDEX('[2]DATA BACKUP'!$AS$4:$BD$28, MATCH(C18, '[2]DATA BACKUP'!$B$4:$B$28, 0), MATCH($D$4, '[2]DATA BACKUP'!$AE$3:$AP$3, 0))</f>
        <v>6</v>
      </c>
      <c r="I19" s="71">
        <f>INDEX('[2]DATA BACKUP'!$BG$4:$BR$28, MATCH(C18, '[2]DATA BACKUP'!$B$4:$B$28, 0), MATCH($D$4, '[2]DATA BACKUP'!$AE$3:$AP$3, 0))</f>
        <v>0</v>
      </c>
      <c r="J19" s="71">
        <f>INDEX('[2]DATA BACKUP'!$BU$4:$CF$28, MATCH(C18, '[2]DATA BACKUP'!$B$4:$B$28, 0), MATCH($D$4, '[2]DATA BACKUP'!$AE$3:$AP$3, 0))</f>
        <v>2</v>
      </c>
      <c r="K19" s="71">
        <f>INDEX('[2]DATA BACKUP'!$CI$4:$CT$28, MATCH(C18, '[2]DATA BACKUP'!$B$4:$B$28, 0), MATCH($D$4, '[2]DATA BACKUP'!$AE$3:$AP$3, 0))</f>
        <v>5</v>
      </c>
      <c r="L19" s="64">
        <f>IFERROR(F19/G19-1,"n/a")</f>
        <v>0.23529411764705888</v>
      </c>
      <c r="M19" s="64">
        <f>IFERROR(F19/H19-1,"n/a")</f>
        <v>2.5</v>
      </c>
      <c r="N19" s="64" t="str">
        <f>IFERROR(F19/I19-1,"n/a")</f>
        <v>n/a</v>
      </c>
      <c r="O19" s="64">
        <f>IFERROR(F19/J19-1,"n/a")</f>
        <v>9.5</v>
      </c>
      <c r="P19" s="60">
        <f>IFERROR(F19/K19-1,"n/a")</f>
        <v>3.2</v>
      </c>
      <c r="Q19" s="68">
        <f>'[2]Feb-24'!Q19+F19</f>
        <v>27</v>
      </c>
      <c r="R19" s="68">
        <f>'[2]Feb-24'!R19+G19</f>
        <v>23</v>
      </c>
      <c r="S19" s="68">
        <f>'[2]Feb-24'!S19+H19</f>
        <v>12</v>
      </c>
      <c r="T19" s="68">
        <f>'[2]Feb-24'!T19+I19</f>
        <v>0</v>
      </c>
      <c r="U19" s="68">
        <f>'[2]Feb-24'!U19+J19</f>
        <v>3</v>
      </c>
      <c r="V19" s="68">
        <f>'[2]Feb-24'!V19+K19</f>
        <v>6</v>
      </c>
      <c r="W19" s="64">
        <f>IFERROR(Q19/R19-1,"n/a")</f>
        <v>0.17391304347826098</v>
      </c>
      <c r="X19" s="64">
        <f>IFERROR(Q19/S19-1,"n/a")</f>
        <v>1.25</v>
      </c>
      <c r="Y19" s="64" t="str">
        <f>IFERROR(Q19/T19-1,"n/a")</f>
        <v>n/a</v>
      </c>
      <c r="Z19" s="64">
        <f>IFERROR(Q19/U19-1,"n/a")</f>
        <v>8</v>
      </c>
      <c r="AA19" s="60">
        <f>IFERROR(Q19/V19-1,"n/a")</f>
        <v>3.5</v>
      </c>
      <c r="AB19" s="68">
        <f>'[2]DATA BACKUP'!$AQ$16</f>
        <v>708</v>
      </c>
      <c r="AC19" s="68">
        <f>'[2]DATA BACKUP'!BE16</f>
        <v>658</v>
      </c>
      <c r="AD19" s="68">
        <f>'[2]DATA BACKUP'!BS16</f>
        <v>47</v>
      </c>
      <c r="AE19" s="68">
        <f>'[2]DATA BACKUP'!CG16</f>
        <v>9</v>
      </c>
      <c r="AF19" s="136">
        <f>'[2]DATA BACKUP'!CU16</f>
        <v>290</v>
      </c>
      <c r="AG19" s="123"/>
      <c r="AH19" s="123"/>
    </row>
    <row r="20" spans="1:34" s="124" customFormat="1" ht="10.5">
      <c r="A20" s="123"/>
      <c r="B20" s="128"/>
      <c r="C20" s="33"/>
      <c r="D20" s="26" t="s">
        <v>11</v>
      </c>
      <c r="E20" s="32"/>
      <c r="F20" s="71">
        <f>INDEX('[2]DATA BACKUP'!$Q$34:$AB$58, MATCH(C18, '[2]DATA BACKUP'!$B$34:$B$58, 0), MATCH($D$4, '[2]DATA BACKUP'!$AE$33:$AP$33, 0))</f>
        <v>31321</v>
      </c>
      <c r="G20" s="71">
        <f>INDEX('[2]DATA BACKUP'!$AE$34:$AP$58, MATCH(C18, '[2]DATA BACKUP'!$B$34:$B$58, 0), MATCH($D$4, '[2]DATA BACKUP'!$AE$33:$AP$33, 0))</f>
        <v>14734</v>
      </c>
      <c r="H20" s="71">
        <f>INDEX('[2]DATA BACKUP'!$AS$34:$BD$58, MATCH(C18, '[2]DATA BACKUP'!$B$34:$B$58, 0), MATCH($D$4, '[2]DATA BACKUP'!$AE$33:$AP$33, 0))</f>
        <v>1346</v>
      </c>
      <c r="I20" s="71">
        <f>INDEX('[2]DATA BACKUP'!$BG$34:$BR$58, MATCH(C18, '[2]DATA BACKUP'!$B$34:$B$58, 0), MATCH($D$4, '[2]DATA BACKUP'!$AE$33:$AP$33, 0))</f>
        <v>0</v>
      </c>
      <c r="J20" s="71">
        <f>INDEX('[2]DATA BACKUP'!$BU$34:$CF$58, MATCH(C18, '[2]DATA BACKUP'!$B$34:$B$58, 0), MATCH($D$4, '[2]DATA BACKUP'!$AE$33:$AP$33, 0))</f>
        <v>887</v>
      </c>
      <c r="K20" s="71">
        <f>INDEX('[2]DATA BACKUP'!$CI$34:$CT$58, MATCH(C18, '[2]DATA BACKUP'!$B$34:$B$58, 0), MATCH($D$4, '[2]DATA BACKUP'!$AE$33:$AP$33, 0))</f>
        <v>4876</v>
      </c>
      <c r="L20" s="64">
        <f>IFERROR(F20/G20-1,"n/a")</f>
        <v>1.1257635401113073</v>
      </c>
      <c r="M20" s="64">
        <f>IFERROR(F20/H20-1,"n/a")</f>
        <v>22.269687964338782</v>
      </c>
      <c r="N20" s="64" t="str">
        <f>IFERROR(F20/I20-1,"n/a")</f>
        <v>n/a</v>
      </c>
      <c r="O20" s="64">
        <f>IFERROR(F20/J20-1,"n/a")</f>
        <v>34.311161217587376</v>
      </c>
      <c r="P20" s="60">
        <f>IFERROR(F20/K20-1,"n/a")</f>
        <v>5.4235028712059066</v>
      </c>
      <c r="Q20" s="68">
        <f>'[2]Feb-24'!Q20+F20</f>
        <v>39741</v>
      </c>
      <c r="R20" s="68">
        <f>'[2]Feb-24'!R20+G20</f>
        <v>20846</v>
      </c>
      <c r="S20" s="68">
        <f>'[2]Feb-24'!S20+H20</f>
        <v>3085</v>
      </c>
      <c r="T20" s="68">
        <f>'[2]Feb-24'!T20+I20</f>
        <v>0</v>
      </c>
      <c r="U20" s="68">
        <f>'[2]Feb-24'!U20+J20</f>
        <v>1753</v>
      </c>
      <c r="V20" s="68">
        <f>'[2]Feb-24'!V20+K20</f>
        <v>6484</v>
      </c>
      <c r="W20" s="64">
        <f>IFERROR(Q20/R20-1,"n/a")</f>
        <v>0.90640890338674085</v>
      </c>
      <c r="X20" s="64">
        <f>IFERROR(Q20/S20-1,"n/a")</f>
        <v>11.882009724473258</v>
      </c>
      <c r="Y20" s="64" t="str">
        <f>IFERROR(Q20/T20-1,"n/a")</f>
        <v>n/a</v>
      </c>
      <c r="Z20" s="64">
        <f>IFERROR(Q20/U20-1,"n/a")</f>
        <v>21.670279520821449</v>
      </c>
      <c r="AA20" s="60">
        <f>IFERROR(Q20/V20-1,"n/a")</f>
        <v>5.1290869833436155</v>
      </c>
      <c r="AB20" s="68">
        <f>'[2]DATA BACKUP'!$AQ$46</f>
        <v>1277526</v>
      </c>
      <c r="AC20" s="68">
        <f>'[2]DATA BACKUP'!BE46</f>
        <v>887495</v>
      </c>
      <c r="AD20" s="68">
        <f>'[2]DATA BACKUP'!BS46</f>
        <v>17541</v>
      </c>
      <c r="AE20" s="68">
        <f>'[2]DATA BACKUP'!CG46</f>
        <v>10046.999999999998</v>
      </c>
      <c r="AF20" s="136">
        <f>'[2]DATA BACKUP'!CU46</f>
        <v>585930</v>
      </c>
      <c r="AG20" s="123"/>
      <c r="AH20" s="123"/>
    </row>
    <row r="21" spans="1:34" s="124" customFormat="1" ht="10.5">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5">
      <c r="A22" s="123"/>
      <c r="B22" s="128"/>
      <c r="C22" s="33"/>
      <c r="D22" s="26" t="s">
        <v>5</v>
      </c>
      <c r="E22" s="34"/>
      <c r="F22" s="71">
        <f>INDEX('[2]DATA BACKUP'!$Q$4:$AB$28, MATCH(C21, '[2]DATA BACKUP'!$B$4:$B$28, 0), MATCH($D$4, '[2]DATA BACKUP'!$AS$3:$BD$3, 0))</f>
        <v>87</v>
      </c>
      <c r="G22" s="71">
        <f>INDEX('[2]DATA BACKUP'!$AE$4:$AP$28, MATCH(C21, '[2]DATA BACKUP'!$B$4:$B$28, 0), MATCH($D$4, '[2]DATA BACKUP'!$AS$3:$BD$3, 0))</f>
        <v>108</v>
      </c>
      <c r="H22" s="71">
        <f>INDEX('[2]DATA BACKUP'!$AS$4:$BD$28, MATCH(C21, '[2]DATA BACKUP'!$B$4:$B$28, 0), MATCH($D$4, '[2]DATA BACKUP'!$AE$3:$AP$3, 0))</f>
        <v>24</v>
      </c>
      <c r="I22" s="71">
        <f>INDEX('[2]DATA BACKUP'!$BG$4:$BR$28, MATCH(C21, '[2]DATA BACKUP'!$B$4:$B$28, 0), MATCH($D$4, '[2]DATA BACKUP'!$AE$3:$AP$3, 0))</f>
        <v>0</v>
      </c>
      <c r="J22" s="71">
        <f>INDEX('[2]DATA BACKUP'!$BU$4:$CF$28, MATCH(C21, '[2]DATA BACKUP'!$B$4:$B$28, 0), MATCH($D$4, '[2]DATA BACKUP'!$AE$3:$AP$3, 0))</f>
        <v>10</v>
      </c>
      <c r="K22" s="71">
        <f>INDEX('[2]DATA BACKUP'!$CI$4:$CT$28, MATCH(C21, '[2]DATA BACKUP'!$B$4:$B$28, 0), MATCH($D$4, '[2]DATA BACKUP'!$AE$3:$AP$3, 0))</f>
        <v>44</v>
      </c>
      <c r="L22" s="64">
        <f>IFERROR(F22/G22-1,"n/a")</f>
        <v>-0.19444444444444442</v>
      </c>
      <c r="M22" s="64">
        <f>IFERROR(F22/H22-1,"n/a")</f>
        <v>2.625</v>
      </c>
      <c r="N22" s="64" t="str">
        <f>IFERROR(F22/I22-1,"n/a")</f>
        <v>n/a</v>
      </c>
      <c r="O22" s="64">
        <f>IFERROR(F22/J22-1,"n/a")</f>
        <v>7.6999999999999993</v>
      </c>
      <c r="P22" s="60">
        <f>IFERROR(F22/K22-1,"n/a")</f>
        <v>0.97727272727272729</v>
      </c>
      <c r="Q22" s="68">
        <f>'[2]Feb-24'!Q22+F22</f>
        <v>259</v>
      </c>
      <c r="R22" s="68">
        <f>'[2]Feb-24'!R22+G22</f>
        <v>287</v>
      </c>
      <c r="S22" s="68">
        <f>'[2]Feb-24'!S22+H22</f>
        <v>53</v>
      </c>
      <c r="T22" s="68">
        <f>'[2]Feb-24'!T22+I22</f>
        <v>0</v>
      </c>
      <c r="U22" s="68">
        <f>'[2]Feb-24'!U22+J22</f>
        <v>43</v>
      </c>
      <c r="V22" s="68">
        <f>'[2]Feb-24'!V22+K22</f>
        <v>89</v>
      </c>
      <c r="W22" s="64">
        <f>IFERROR(Q22/R22-1,"n/a")</f>
        <v>-9.7560975609756073E-2</v>
      </c>
      <c r="X22" s="64">
        <f>IFERROR(Q22/S22-1,"n/a")</f>
        <v>3.8867924528301883</v>
      </c>
      <c r="Y22" s="64" t="str">
        <f>IFERROR(Q22/T22-1,"n/a")</f>
        <v>n/a</v>
      </c>
      <c r="Z22" s="64">
        <f>IFERROR(Q22/U22-1,"n/a")</f>
        <v>5.0232558139534884</v>
      </c>
      <c r="AA22" s="60">
        <f>IFERROR(Q22/V22-1,"n/a")</f>
        <v>1.9101123595505616</v>
      </c>
      <c r="AB22" s="68">
        <f>'[2]DATA BACKUP'!$AQ$20</f>
        <v>1500</v>
      </c>
      <c r="AC22" s="68">
        <f>'[2]DATA BACKUP'!BE20</f>
        <v>895</v>
      </c>
      <c r="AD22" s="68">
        <f>'[2]DATA BACKUP'!BS20</f>
        <v>283</v>
      </c>
      <c r="AE22" s="68">
        <f>'[2]DATA BACKUP'!CG20</f>
        <v>43</v>
      </c>
      <c r="AF22" s="136">
        <f>'[2]DATA BACKUP'!CU20</f>
        <v>827</v>
      </c>
      <c r="AG22" s="123"/>
      <c r="AH22" s="123"/>
    </row>
    <row r="23" spans="1:34" s="124" customFormat="1" ht="10.5">
      <c r="A23" s="123"/>
      <c r="B23" s="128"/>
      <c r="C23" s="33"/>
      <c r="D23" s="26" t="s">
        <v>11</v>
      </c>
      <c r="E23" s="32"/>
      <c r="F23" s="71">
        <f>INDEX('[2]DATA BACKUP'!$Q$34:$AB$58, MATCH(C21, '[2]DATA BACKUP'!$B$34:$B$58, 0), MATCH($D$4, '[2]DATA BACKUP'!$AE$33:$AP$33, 0))</f>
        <v>316617</v>
      </c>
      <c r="G23" s="71">
        <f>INDEX('[2]DATA BACKUP'!$AE$34:$AP$58, MATCH(C21, '[2]DATA BACKUP'!$B$34:$B$58, 0), MATCH($D$4, '[2]DATA BACKUP'!$AE$33:$AP$33, 0))</f>
        <v>297870</v>
      </c>
      <c r="H23" s="71">
        <f>INDEX('[2]DATA BACKUP'!$AS$34:$BD$58, MATCH(C21, '[2]DATA BACKUP'!$B$34:$B$58, 0), MATCH($D$4, '[2]DATA BACKUP'!$AE$33:$AP$33, 0))</f>
        <v>32594</v>
      </c>
      <c r="I23" s="71">
        <f>INDEX('[2]DATA BACKUP'!$BG$34:$BR$58, MATCH(C21, '[2]DATA BACKUP'!$B$34:$B$58, 0), MATCH($D$4, '[2]DATA BACKUP'!$AE$33:$AP$33, 0))</f>
        <v>0</v>
      </c>
      <c r="J23" s="71">
        <f>INDEX('[2]DATA BACKUP'!$BU$34:$CF$58, MATCH(C21, '[2]DATA BACKUP'!$B$34:$B$58, 0), MATCH($D$4, '[2]DATA BACKUP'!$AE$33:$AP$33, 0))</f>
        <v>28535</v>
      </c>
      <c r="K23" s="71">
        <f>INDEX('[2]DATA BACKUP'!$CI$34:$CT$58, MATCH(C21, '[2]DATA BACKUP'!$B$34:$B$58, 0), MATCH($D$4, '[2]DATA BACKUP'!$AE$33:$AP$33, 0))</f>
        <v>117674</v>
      </c>
      <c r="L23" s="64">
        <f>IFERROR(F23/G23-1,"n/a")</f>
        <v>6.2936851646691494E-2</v>
      </c>
      <c r="M23" s="64">
        <f>IFERROR(F23/H23-1,"n/a")</f>
        <v>8.7139657605694296</v>
      </c>
      <c r="N23" s="64" t="str">
        <f>IFERROR(F23/I23-1,"n/a")</f>
        <v>n/a</v>
      </c>
      <c r="O23" s="64">
        <f>IFERROR(F23/J23-1,"n/a")</f>
        <v>10.095742071140704</v>
      </c>
      <c r="P23" s="60">
        <f>IFERROR(F23/K23-1,"n/a")</f>
        <v>1.690628346108741</v>
      </c>
      <c r="Q23" s="68">
        <f>'[2]Feb-24'!Q23+F23</f>
        <v>913055</v>
      </c>
      <c r="R23" s="68">
        <f>'[2]Feb-24'!R23+G23</f>
        <v>836274</v>
      </c>
      <c r="S23" s="68">
        <f>'[2]Feb-24'!S23+H23</f>
        <v>68454</v>
      </c>
      <c r="T23" s="68">
        <f>'[2]Feb-24'!T23+I23</f>
        <v>0</v>
      </c>
      <c r="U23" s="68">
        <f>'[2]Feb-24'!U23+J23</f>
        <v>140552</v>
      </c>
      <c r="V23" s="68">
        <f>'[2]Feb-24'!V23+K23</f>
        <v>251900</v>
      </c>
      <c r="W23" s="64">
        <f>IFERROR(Q23/R23-1,"n/a")</f>
        <v>9.1813209546153463E-2</v>
      </c>
      <c r="X23" s="64">
        <f>IFERROR(Q23/S23-1,"n/a")</f>
        <v>12.338227130627867</v>
      </c>
      <c r="Y23" s="64" t="str">
        <f>IFERROR(Q23/T23-1,"n/a")</f>
        <v>n/a</v>
      </c>
      <c r="Z23" s="64">
        <f>IFERROR(Q23/U23-1,"n/a")</f>
        <v>5.4962078092094027</v>
      </c>
      <c r="AA23" s="60">
        <f>IFERROR(Q23/V23-1,"n/a")</f>
        <v>2.6246724890829696</v>
      </c>
      <c r="AB23" s="68">
        <f>'[2]DATA BACKUP'!$AQ$50</f>
        <v>4449177</v>
      </c>
      <c r="AC23" s="68">
        <f>'[2]DATA BACKUP'!BE50</f>
        <v>2165161</v>
      </c>
      <c r="AD23" s="68">
        <f>'[2]DATA BACKUP'!BS50</f>
        <v>465109</v>
      </c>
      <c r="AE23" s="68">
        <f>'[2]DATA BACKUP'!CG50</f>
        <v>140552</v>
      </c>
      <c r="AF23" s="136">
        <f>'[2]DATA BACKUP'!CU50</f>
        <v>2552942</v>
      </c>
      <c r="AG23" s="123"/>
      <c r="AH23" s="123"/>
    </row>
    <row r="24" spans="1:34" s="124" customFormat="1" ht="10.5">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5">
      <c r="B25" s="128"/>
      <c r="C25" s="33"/>
      <c r="D25" s="26" t="s">
        <v>5</v>
      </c>
      <c r="E25" s="32"/>
      <c r="F25" s="71">
        <f>INDEX('[2]DATA BACKUP'!$Q$4:$AB$28, MATCH(C24, '[2]DATA BACKUP'!$B$4:$B$28, 0), MATCH($D$4, '[2]DATA BACKUP'!$AS$3:$BD$3, 0))</f>
        <v>0</v>
      </c>
      <c r="G25" s="71">
        <f>INDEX('[2]DATA BACKUP'!$AE$4:$AP$28, MATCH(C24, '[2]DATA BACKUP'!$B$4:$B$28, 0), MATCH($D$4, '[2]DATA BACKUP'!$AS$3:$BD$3, 0))</f>
        <v>0</v>
      </c>
      <c r="H25" s="71">
        <f>INDEX('[2]DATA BACKUP'!$AS$4:$BD$28, MATCH(C24, '[2]DATA BACKUP'!$B$4:$B$28, 0), MATCH($D$4, '[2]DATA BACKUP'!$AE$3:$AP$3, 0))</f>
        <v>0</v>
      </c>
      <c r="I25" s="71">
        <f>INDEX('[2]DATA BACKUP'!$BG$4:$BR$28, MATCH(C24, '[2]DATA BACKUP'!$B$4:$B$28, 0), MATCH($D$4, '[2]DATA BACKUP'!$AE$3:$AP$3, 0))</f>
        <v>0</v>
      </c>
      <c r="J25" s="71">
        <f>INDEX('[2]DATA BACKUP'!$BU$4:$CF$28, MATCH(C24, '[2]DATA BACKUP'!$B$4:$B$28, 0), MATCH($D$4, '[2]DATA BACKUP'!$AE$3:$AP$3, 0))</f>
        <v>0</v>
      </c>
      <c r="K25" s="71">
        <f>INDEX('[2]DATA BACKUP'!$CI$4:$CT$28, MATCH(C24, '[2]DATA BACKUP'!$B$4:$B$28, 0), MATCH($D$4, '[2]DATA BACKUP'!$AE$3:$AP$3, 0))</f>
        <v>0</v>
      </c>
      <c r="L25" s="64" t="str">
        <f>IFERROR(F25/G25-1,"n/a")</f>
        <v>n/a</v>
      </c>
      <c r="M25" s="64" t="str">
        <f>IFERROR(F25/H25-1,"n/a")</f>
        <v>n/a</v>
      </c>
      <c r="N25" s="64" t="str">
        <f>IFERROR(F25/I25-1,"n/a")</f>
        <v>n/a</v>
      </c>
      <c r="O25" s="64" t="str">
        <f>IFERROR(F25/J25-1,"n/a")</f>
        <v>n/a</v>
      </c>
      <c r="P25" s="60" t="str">
        <f>IFERROR(F25/K25-1,"n/a")</f>
        <v>n/a</v>
      </c>
      <c r="Q25" s="68">
        <f>'[2]Feb-24'!Q25+F25</f>
        <v>0</v>
      </c>
      <c r="R25" s="68">
        <f>'[2]Feb-24'!R25+G25</f>
        <v>0</v>
      </c>
      <c r="S25" s="68">
        <f>'[2]Feb-24'!S25+H25</f>
        <v>0</v>
      </c>
      <c r="T25" s="68">
        <f>'[2]Feb-24'!T25+I25</f>
        <v>0</v>
      </c>
      <c r="U25" s="68">
        <f>'[2]Feb-24'!U25+J25</f>
        <v>0</v>
      </c>
      <c r="V25" s="68">
        <f>'[2]Feb-24'!V25+K25</f>
        <v>0</v>
      </c>
      <c r="W25" s="64" t="str">
        <f>IFERROR(Q25/R25-1,"n/a")</f>
        <v>n/a</v>
      </c>
      <c r="X25" s="64" t="str">
        <f>IFERROR(Q25/S25-1,"n/a")</f>
        <v>n/a</v>
      </c>
      <c r="Y25" s="64" t="str">
        <f>IFERROR(Q25/T25-1,"n/a")</f>
        <v>n/a</v>
      </c>
      <c r="Z25" s="64" t="str">
        <f>IFERROR(Q25/U25-1,"n/a")</f>
        <v>n/a</v>
      </c>
      <c r="AA25" s="60" t="str">
        <f>IFERROR(Q25/V25-1,"n/a")</f>
        <v>n/a</v>
      </c>
      <c r="AB25" s="68">
        <f>'[2]DATA BACKUP'!$AQ$27</f>
        <v>21</v>
      </c>
      <c r="AC25" s="68">
        <f>'[2]DATA BACKUP'!BE27</f>
        <v>9</v>
      </c>
      <c r="AD25" s="68">
        <f>'[2]DATA BACKUP'!BS27</f>
        <v>0</v>
      </c>
      <c r="AE25" s="68">
        <f>'[2]DATA BACKUP'!CG27</f>
        <v>0</v>
      </c>
      <c r="AF25" s="136">
        <f>'[2]DATA BACKUP'!CU27</f>
        <v>16</v>
      </c>
      <c r="AG25" s="123"/>
      <c r="AH25" s="123"/>
    </row>
    <row r="26" spans="1:34" s="124" customFormat="1" ht="10.5">
      <c r="A26" s="123"/>
      <c r="B26" s="128"/>
      <c r="C26" s="33"/>
      <c r="D26" s="26" t="s">
        <v>11</v>
      </c>
      <c r="E26" s="32"/>
      <c r="F26" s="71">
        <f>INDEX('[2]DATA BACKUP'!$Q$34:$AB$58, MATCH(C24, '[2]DATA BACKUP'!$B$34:$B$58, 0), MATCH($D$4, '[2]DATA BACKUP'!$AE$33:$AP$33, 0))</f>
        <v>0</v>
      </c>
      <c r="G26" s="71">
        <f>INDEX('[2]DATA BACKUP'!$AE$34:$AP$58, MATCH(C24, '[2]DATA BACKUP'!$B$34:$B$58, 0), MATCH($D$4, '[2]DATA BACKUP'!$AE$33:$AP$33, 0))</f>
        <v>0</v>
      </c>
      <c r="H26" s="71">
        <f>INDEX('[2]DATA BACKUP'!$AS$34:$BD$58, MATCH(C24, '[2]DATA BACKUP'!$B$34:$B$58, 0), MATCH($D$4, '[2]DATA BACKUP'!$AE$33:$AP$33, 0))</f>
        <v>0</v>
      </c>
      <c r="I26" s="71">
        <f>INDEX('[2]DATA BACKUP'!$BG$34:$BR$58, MATCH(C24, '[2]DATA BACKUP'!$B$34:$B$58, 0), MATCH($D$4, '[2]DATA BACKUP'!$AE$33:$AP$33, 0))</f>
        <v>0</v>
      </c>
      <c r="J26" s="71">
        <f>INDEX('[2]DATA BACKUP'!$BU$34:$CF$58, MATCH(C24, '[2]DATA BACKUP'!$B$34:$B$58, 0), MATCH($D$4, '[2]DATA BACKUP'!$AE$33:$AP$33, 0))</f>
        <v>0</v>
      </c>
      <c r="K26" s="71">
        <f>INDEX('[2]DATA BACKUP'!$CI$34:$CT$58, MATCH(C24, '[2]DATA BACKUP'!$B$34:$B$58, 0), MATCH($D$4, '[2]DATA BACKUP'!$AE$33:$AP$33, 0))</f>
        <v>0</v>
      </c>
      <c r="L26" s="64" t="str">
        <f>IFERROR(F26/G26-1,"n/a")</f>
        <v>n/a</v>
      </c>
      <c r="M26" s="64" t="str">
        <f>IFERROR(F26/H26-1,"n/a")</f>
        <v>n/a</v>
      </c>
      <c r="N26" s="64" t="str">
        <f>IFERROR(F26/I26-1,"n/a")</f>
        <v>n/a</v>
      </c>
      <c r="O26" s="64" t="str">
        <f>IFERROR(F26/J26-1,"n/a")</f>
        <v>n/a</v>
      </c>
      <c r="P26" s="60" t="str">
        <f>IFERROR(F26/K26-1,"n/a")</f>
        <v>n/a</v>
      </c>
      <c r="Q26" s="68">
        <f>'[2]Feb-24'!Q26+F26</f>
        <v>0</v>
      </c>
      <c r="R26" s="68">
        <f>'[2]Feb-24'!R26+G26</f>
        <v>0</v>
      </c>
      <c r="S26" s="68">
        <f>'[2]Feb-24'!S26+H26</f>
        <v>0</v>
      </c>
      <c r="T26" s="68">
        <f>'[2]Feb-24'!T26+I26</f>
        <v>0</v>
      </c>
      <c r="U26" s="68">
        <f>'[2]Feb-24'!U26+J26</f>
        <v>0</v>
      </c>
      <c r="V26" s="68">
        <f>'[2]Feb-24'!V26+K26</f>
        <v>0</v>
      </c>
      <c r="W26" s="64" t="str">
        <f>IFERROR(Q26/R26-1,"n/a")</f>
        <v>n/a</v>
      </c>
      <c r="X26" s="64" t="str">
        <f>IFERROR(Q26/S26-1,"n/a")</f>
        <v>n/a</v>
      </c>
      <c r="Y26" s="64" t="str">
        <f>IFERROR(Q26/T26-1,"n/a")</f>
        <v>n/a</v>
      </c>
      <c r="Z26" s="64" t="str">
        <f>IFERROR(Q26/U26-1,"n/a")</f>
        <v>n/a</v>
      </c>
      <c r="AA26" s="60" t="str">
        <f>IFERROR(Q26/V26-1,"n/a")</f>
        <v>n/a</v>
      </c>
      <c r="AB26" s="68">
        <f>'[2]DATA BACKUP'!$AQ$57</f>
        <v>38626</v>
      </c>
      <c r="AC26" s="68">
        <f>'[2]DATA BACKUP'!BE57</f>
        <v>15637</v>
      </c>
      <c r="AD26" s="68">
        <f>'[2]DATA BACKUP'!BS57</f>
        <v>0</v>
      </c>
      <c r="AE26" s="68">
        <f>'[2]DATA BACKUP'!CG57</f>
        <v>0</v>
      </c>
      <c r="AF26" s="138">
        <f>'[2]DATA BACKUP'!CU57</f>
        <v>20248</v>
      </c>
      <c r="AG26" s="123"/>
      <c r="AH26" s="123"/>
    </row>
    <row r="27" spans="1:34" s="124" customFormat="1" ht="10.9"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1.25"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9"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5">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5">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5">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0.5">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25">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5">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5">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f>'Feb-24'!S37+'Mar-24'!G37</f>
        <v>1486</v>
      </c>
      <c r="T37" s="74">
        <f>'Feb-24'!T37+'Mar-24'!H37</f>
        <v>1045</v>
      </c>
      <c r="U37" s="74">
        <f>'Feb-24'!U37+'Mar-24'!I37</f>
        <v>42</v>
      </c>
      <c r="V37" s="74">
        <f>'Feb-24'!V37+'Mar-24'!J37</f>
        <v>1577</v>
      </c>
      <c r="W37" s="64"/>
      <c r="X37" s="120">
        <f>IFERROR(R37/S37-1,"n/a")</f>
        <v>0.21332436069986538</v>
      </c>
      <c r="Y37" s="120">
        <f>IFERROR(R37/T37-1,"n/a")</f>
        <v>0.7253588516746412</v>
      </c>
      <c r="Z37" s="120">
        <f>IFERROR(R37/U37-1,"n/a")</f>
        <v>41.928571428571431</v>
      </c>
      <c r="AA37" s="121">
        <f>IFERROR(R37/V37-1,"n/a")</f>
        <v>0.14331008243500309</v>
      </c>
      <c r="AB37" s="150"/>
      <c r="AC37" s="89">
        <f>SUM('[2]DATA BACKUP'!AV5:BD5,'[2]DATA BACKUP'!AE5:AG5)</f>
        <v>1486</v>
      </c>
      <c r="AD37" s="89">
        <v>1052</v>
      </c>
      <c r="AE37" s="70">
        <v>551</v>
      </c>
      <c r="AF37" s="78">
        <v>1584</v>
      </c>
      <c r="AH37" s="123"/>
    </row>
    <row r="38" spans="1:34" s="124" customFormat="1" ht="10.5">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f>'Feb-24'!S38+'Mar-24'!G38</f>
        <v>4370939</v>
      </c>
      <c r="T38" s="74">
        <f>'Feb-24'!T38+'Mar-24'!H38</f>
        <v>1522859</v>
      </c>
      <c r="U38" s="74">
        <f>'Feb-24'!U38+'Mar-24'!I38</f>
        <v>0</v>
      </c>
      <c r="V38" s="74">
        <f>'Feb-24'!V38+'Mar-24'!J38</f>
        <v>4212856</v>
      </c>
      <c r="W38" s="64"/>
      <c r="X38" s="120">
        <f>IFERROR(R38/S38-1,"n/a")</f>
        <v>0.3371486081137256</v>
      </c>
      <c r="Y38" s="120">
        <f>IFERROR(R38/T38-1,"n/a")</f>
        <v>2.8379094847257691</v>
      </c>
      <c r="Z38" s="120" t="str">
        <f>IFERROR(R38/U38-1,"n/a")</f>
        <v>n/a</v>
      </c>
      <c r="AA38" s="121">
        <f>IFERROR(R38/V38-1,"n/a")</f>
        <v>0.38732370629330792</v>
      </c>
      <c r="AB38" s="150"/>
      <c r="AC38" s="89">
        <f>SUM('[2]DATA BACKUP'!AV35:BD35,'[2]DATA BACKUP'!AE35:AG35)</f>
        <v>4370939</v>
      </c>
      <c r="AD38" s="89">
        <v>1527970</v>
      </c>
      <c r="AE38" s="84">
        <v>1092884</v>
      </c>
      <c r="AF38" s="78">
        <v>4234259</v>
      </c>
      <c r="AH38" s="123"/>
    </row>
    <row r="39" spans="1:34" s="124" customFormat="1" ht="10.5">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5">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f>'Feb-24'!S40+'Mar-24'!G40</f>
        <v>563</v>
      </c>
      <c r="T40" s="74">
        <f>'Feb-24'!T40+'Mar-24'!H40</f>
        <v>228</v>
      </c>
      <c r="U40" s="74">
        <f>'Feb-24'!U40+'Mar-24'!I40</f>
        <v>56</v>
      </c>
      <c r="V40" s="74">
        <f>'Feb-24'!V40+'Mar-24'!J40</f>
        <v>580</v>
      </c>
      <c r="W40" s="64"/>
      <c r="X40" s="120">
        <f>IFERROR(R40/S40-1,"n/a")</f>
        <v>3.3747779751332141E-2</v>
      </c>
      <c r="Y40" s="120">
        <f>IFERROR(R40/T40-1,"n/a")</f>
        <v>1.5526315789473686</v>
      </c>
      <c r="Z40" s="120">
        <f>IFERROR(R40/U40-1,"n/a")</f>
        <v>9.3928571428571423</v>
      </c>
      <c r="AA40" s="121">
        <f>IFERROR(R40/V40-1,"n/a")</f>
        <v>3.4482758620688614E-3</v>
      </c>
      <c r="AB40" s="150"/>
      <c r="AC40" s="89">
        <f>SUM('[2]DATA BACKUP'!AV10:BD10,'[2]DATA BACKUP'!AE10:AG10)</f>
        <v>563</v>
      </c>
      <c r="AD40" s="89">
        <v>226</v>
      </c>
      <c r="AE40" s="70">
        <v>66</v>
      </c>
      <c r="AF40" s="78">
        <v>573</v>
      </c>
      <c r="AH40" s="123"/>
    </row>
    <row r="41" spans="1:34" s="124" customFormat="1" ht="10.5">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f>'Feb-24'!S41+'Mar-24'!G41</f>
        <v>1012510</v>
      </c>
      <c r="T41" s="74">
        <f>'Feb-24'!T41+'Mar-24'!H41</f>
        <v>328940</v>
      </c>
      <c r="U41" s="74">
        <f>'Feb-24'!U41+'Mar-24'!I41</f>
        <v>39665</v>
      </c>
      <c r="V41" s="74">
        <f>'Feb-24'!V41+'Mar-24'!J41</f>
        <v>1359272</v>
      </c>
      <c r="W41" s="64"/>
      <c r="X41" s="120">
        <f>IFERROR(R41/S41-1,"n/a")</f>
        <v>0.6854174279760199</v>
      </c>
      <c r="Y41" s="120">
        <f>IFERROR(R41/T41-1,"n/a")</f>
        <v>4.1878822885632641</v>
      </c>
      <c r="Z41" s="120">
        <f>IFERROR(R41/U41-1,"n/a")</f>
        <v>42.022866506996095</v>
      </c>
      <c r="AA41" s="121">
        <f>IFERROR(R41/V41-1,"n/a")</f>
        <v>0.25545291891541932</v>
      </c>
      <c r="AB41" s="150"/>
      <c r="AC41" s="89">
        <f>SUM('[2]DATA BACKUP'!AV40:BD40,'[2]DATA BACKUP'!AE40:AG40)</f>
        <v>1012510</v>
      </c>
      <c r="AD41" s="89">
        <v>327926</v>
      </c>
      <c r="AE41" s="84">
        <v>80778</v>
      </c>
      <c r="AF41" s="78">
        <v>1361671</v>
      </c>
      <c r="AH41" s="123"/>
    </row>
    <row r="42" spans="1:34" s="124" customFormat="1" ht="10.5">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5">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50"/>
      <c r="AC43" s="89">
        <v>669</v>
      </c>
      <c r="AD43" s="89">
        <v>59</v>
      </c>
      <c r="AE43" s="70">
        <v>9</v>
      </c>
      <c r="AF43" s="78">
        <v>287</v>
      </c>
      <c r="AH43" s="123"/>
    </row>
    <row r="44" spans="1:34" s="124" customFormat="1" ht="10.5">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50"/>
      <c r="AC44" s="82">
        <f>709768+195488</f>
        <v>905256</v>
      </c>
      <c r="AD44" s="82">
        <v>20626</v>
      </c>
      <c r="AE44" s="84">
        <v>10047</v>
      </c>
      <c r="AF44" s="78">
        <v>581199</v>
      </c>
      <c r="AH44" s="123"/>
    </row>
    <row r="45" spans="1:34" s="124" customFormat="1" ht="10.5">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5">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50"/>
      <c r="AC46" s="89">
        <v>1129</v>
      </c>
      <c r="AD46" s="89">
        <v>336</v>
      </c>
      <c r="AE46" s="84">
        <v>43</v>
      </c>
      <c r="AF46" s="78">
        <v>781</v>
      </c>
      <c r="AH46" s="123"/>
    </row>
    <row r="47" spans="1:34" s="124" customFormat="1" ht="10.5">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50"/>
      <c r="AC47" s="82">
        <v>2932981</v>
      </c>
      <c r="AD47" s="82">
        <v>533563</v>
      </c>
      <c r="AE47" s="84">
        <v>140552</v>
      </c>
      <c r="AF47" s="78">
        <v>2441594</v>
      </c>
      <c r="AH47" s="123"/>
    </row>
    <row r="48" spans="1:34" s="124" customFormat="1" ht="10.5">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5">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f>'[2]Feb-24'!T49+'Mar-24'!I49</f>
        <v>0</v>
      </c>
      <c r="U49" s="74">
        <f>'[2]Feb-24'!U49+'Mar-24'!J49</f>
        <v>0</v>
      </c>
      <c r="V49" s="74">
        <f>'[2]Feb-24'!V49+'Mar-24'!K49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5">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f>'[2]Feb-24'!T50+'Mar-24'!I50</f>
        <v>0</v>
      </c>
      <c r="U50" s="74">
        <f>'[2]Feb-24'!U50+'Mar-24'!J50</f>
        <v>0</v>
      </c>
      <c r="V50" s="74">
        <f>'[2]Feb-24'!V50+'Mar-24'!K50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9"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25"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9231412</v>
      </c>
      <c r="T52" s="76">
        <f t="shared" si="9"/>
        <v>2405988</v>
      </c>
      <c r="U52" s="76">
        <f t="shared" si="9"/>
        <v>47959</v>
      </c>
      <c r="V52" s="76">
        <f t="shared" si="9"/>
        <v>8615169</v>
      </c>
      <c r="W52" s="67"/>
      <c r="X52" s="67">
        <f>IFERROR(R52/S52-1,"n/a")</f>
        <v>0.45193292207085989</v>
      </c>
      <c r="Y52" s="118">
        <f>IFERROR(R52/T52-1,"n/a")</f>
        <v>4.5708469867680135</v>
      </c>
      <c r="Z52" s="118">
        <f t="shared" si="10"/>
        <v>278.47603161033385</v>
      </c>
      <c r="AA52" s="119">
        <f>IFERROR(R52/V52-1,"n/a")</f>
        <v>0.55578967748630359</v>
      </c>
      <c r="AB52" s="118"/>
      <c r="AC52" s="47">
        <f t="shared" si="11"/>
        <v>9237323</v>
      </c>
      <c r="AD52" s="47">
        <f t="shared" si="11"/>
        <v>2410085</v>
      </c>
      <c r="AE52" s="47">
        <f t="shared" si="11"/>
        <v>1324261</v>
      </c>
      <c r="AF52" s="81">
        <f>AF38+AF41+AF44+AF47+AF50</f>
        <v>8638971</v>
      </c>
      <c r="AH52" s="123"/>
    </row>
    <row r="53" spans="3:34" s="124" customFormat="1" ht="10.9" thickTop="1">
      <c r="AH53" s="123"/>
    </row>
    <row r="54" spans="3:34" s="124" customFormat="1" ht="10.5">
      <c r="S54" s="132"/>
      <c r="T54" s="132"/>
      <c r="U54" s="132"/>
      <c r="V54" s="132"/>
      <c r="AH54" s="123"/>
    </row>
    <row r="55" spans="3:34" ht="14.25">
      <c r="S55" s="111"/>
      <c r="T55" s="111"/>
      <c r="U55" s="111"/>
      <c r="V55" s="111"/>
      <c r="AH55" s="9"/>
    </row>
    <row r="56" spans="3:34" ht="14.25">
      <c r="S56" s="111"/>
      <c r="T56" s="111"/>
      <c r="U56" s="111"/>
      <c r="V56" s="111"/>
      <c r="AH56" s="9"/>
    </row>
    <row r="57" spans="3:34" ht="14.25">
      <c r="S57" s="111"/>
      <c r="T57" s="111"/>
      <c r="U57" s="111"/>
      <c r="V57" s="111"/>
      <c r="AH57" s="9"/>
    </row>
    <row r="58" spans="3:34" ht="14.25">
      <c r="AH58" s="9"/>
    </row>
    <row r="59" spans="3:34" ht="14.25">
      <c r="AH59" s="9"/>
    </row>
    <row r="60" spans="3:34" ht="14.25">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FCB6BE2-EEC6-461A-9B8F-7F78203C8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40</vt:i4>
      </vt:variant>
      <vt:variant>
        <vt:lpstr>Named Ranges</vt:lpstr>
      </vt:variant>
      <vt:variant>
        <vt:i4>3</vt:i4>
      </vt:variant>
    </vt:vector>
  </HeadingPairs>
  <TitlesOfParts>
    <vt:vector size="43" baseType="lpstr">
      <vt:lpstr> </vt:lpstr>
      <vt:lpstr>Disclaimer</vt:lpstr>
      <vt:lpstr>Notes</vt:lpstr>
      <vt:lpstr>Occupancy_2024</vt:lpstr>
      <vt:lpstr>Traffic&gt;</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Martin Brown</cp:lastModifiedBy>
  <cp:lastPrinted>2022-08-04T14:43:41Z</cp:lastPrinted>
  <dcterms:created xsi:type="dcterms:W3CDTF">2021-12-10T09:13:50Z</dcterms:created>
  <dcterms:modified xsi:type="dcterms:W3CDTF">2024-07-28T07:47:13Z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