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0" documentId="8_{7FDC3A1B-4996-49D8-8F90-9B7B903A4655}" xr6:coauthVersionLast="47" xr6:coauthVersionMax="47" xr10:uidLastSave="{00000000-0000-0000-0000-000000000000}"/>
  <bookViews>
    <workbookView xWindow="-98" yWindow="-98" windowWidth="23236" windowHeight="13875" activeTab="6" xr2:uid="{00000000-000D-0000-FFFF-FFFF00000000}"/>
  </bookViews>
  <sheets>
    <sheet name=" " sheetId="3" r:id="rId1"/>
    <sheet name="Disclaimer" sheetId="13" r:id="rId2"/>
    <sheet name="Notes" sheetId="11" r:id="rId3"/>
    <sheet name="Occupancy_2023" sheetId="24" r:id="rId4"/>
    <sheet name="Traffic&gt;" sheetId="25" r:id="rId5"/>
    <sheet name="Jan-24" sheetId="45" r:id="rId6"/>
    <sheet name="Dec-23" sheetId="44" r:id="rId7"/>
    <sheet name="Nov-23" sheetId="43" r:id="rId8"/>
    <sheet name="Oct-23" sheetId="41" r:id="rId9"/>
    <sheet name="Sep-23" sheetId="40" r:id="rId10"/>
    <sheet name="Aug-23" sheetId="38" r:id="rId11"/>
    <sheet name="July-23" sheetId="37" r:id="rId12"/>
    <sheet name="June-23" sheetId="36" r:id="rId13"/>
    <sheet name="May-23" sheetId="35" r:id="rId14"/>
    <sheet name="Apr-23" sheetId="34" r:id="rId15"/>
    <sheet name="Mar-23" sheetId="33" r:id="rId16"/>
    <sheet name="Mar-23_old structure" sheetId="32" r:id="rId17"/>
    <sheet name="Feb-23" sheetId="31" r:id="rId18"/>
    <sheet name="Jan-23" sheetId="30" r:id="rId19"/>
    <sheet name="Dec-22" sheetId="29" r:id="rId20"/>
    <sheet name="Nov-22" sheetId="28" r:id="rId21"/>
    <sheet name="Oct-22" sheetId="27" r:id="rId22"/>
    <sheet name="Sep-22" sheetId="26" r:id="rId23"/>
    <sheet name="Aug-22" sheetId="22" r:id="rId24"/>
    <sheet name="Jul-22" sheetId="21" r:id="rId25"/>
    <sheet name="Jun-22" sheetId="20" r:id="rId26"/>
    <sheet name="May-22" sheetId="19" r:id="rId27"/>
    <sheet name="Apr-22" sheetId="18" r:id="rId28"/>
    <sheet name="Mar-22" sheetId="17" r:id="rId29"/>
    <sheet name="Feb-22" sheetId="16" r:id="rId30"/>
    <sheet name="Jan-22" sheetId="15" r:id="rId31"/>
    <sheet name="Dec-21" sheetId="14" r:id="rId32"/>
    <sheet name="Nov-21" sheetId="10" r:id="rId33"/>
    <sheet name="Oct-21" sheetId="9" r:id="rId34"/>
    <sheet name="Sept-21" sheetId="1" r:id="rId35"/>
  </sheets>
  <externalReferences>
    <externalReference r:id="rId36"/>
    <externalReference r:id="rId37"/>
    <externalReference r:id="rId38"/>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Notes!$A$1:$CA$38</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7" hidden="1">'Apr-22'!$X:$XFD</definedName>
    <definedName name="Z_5F6D01E3_9E6F_4D7F_980F_63899AF95899_.wvu.Cols" localSheetId="23" hidden="1">'Aug-22'!$X:$XFD</definedName>
    <definedName name="Z_5F6D01E3_9E6F_4D7F_980F_63899AF95899_.wvu.Cols" localSheetId="31" hidden="1">'Dec-21'!$S:$XFD</definedName>
    <definedName name="Z_5F6D01E3_9E6F_4D7F_980F_63899AF95899_.wvu.Cols" localSheetId="19" hidden="1">'Dec-22'!$X:$XFD</definedName>
    <definedName name="Z_5F6D01E3_9E6F_4D7F_980F_63899AF95899_.wvu.Cols" localSheetId="1" hidden="1">Disclaimer!$X:$XFD</definedName>
    <definedName name="Z_5F6D01E3_9E6F_4D7F_980F_63899AF95899_.wvu.Cols" localSheetId="29" hidden="1">'Feb-22'!$X:$XFD</definedName>
    <definedName name="Z_5F6D01E3_9E6F_4D7F_980F_63899AF95899_.wvu.Cols" localSheetId="30" hidden="1">'Jan-22'!$X:$XFD</definedName>
    <definedName name="Z_5F6D01E3_9E6F_4D7F_980F_63899AF95899_.wvu.Cols" localSheetId="18" hidden="1">'Jan-23'!$AC:$XFD</definedName>
    <definedName name="Z_5F6D01E3_9E6F_4D7F_980F_63899AF95899_.wvu.Cols" localSheetId="24" hidden="1">'Jul-22'!$X:$XFD</definedName>
    <definedName name="Z_5F6D01E3_9E6F_4D7F_980F_63899AF95899_.wvu.Cols" localSheetId="25" hidden="1">'Jun-22'!$X:$XFD</definedName>
    <definedName name="Z_5F6D01E3_9E6F_4D7F_980F_63899AF95899_.wvu.Cols" localSheetId="28" hidden="1">'Mar-22'!$X:$XFD</definedName>
    <definedName name="Z_5F6D01E3_9E6F_4D7F_980F_63899AF95899_.wvu.Cols" localSheetId="26" hidden="1">'May-22'!$X:$XFD</definedName>
    <definedName name="Z_5F6D01E3_9E6F_4D7F_980F_63899AF95899_.wvu.Cols" localSheetId="2" hidden="1">Notes!$S:$XFD</definedName>
    <definedName name="Z_5F6D01E3_9E6F_4D7F_980F_63899AF95899_.wvu.Cols" localSheetId="32" hidden="1">'Nov-21'!$S:$XFD</definedName>
    <definedName name="Z_5F6D01E3_9E6F_4D7F_980F_63899AF95899_.wvu.Cols" localSheetId="20" hidden="1">'Nov-22'!$X:$XFD</definedName>
    <definedName name="Z_5F6D01E3_9E6F_4D7F_980F_63899AF95899_.wvu.Cols" localSheetId="3" hidden="1">Occupancy_2023!$AE:$XFD</definedName>
    <definedName name="Z_5F6D01E3_9E6F_4D7F_980F_63899AF95899_.wvu.Cols" localSheetId="33" hidden="1">'Oct-21'!$S:$XFD</definedName>
    <definedName name="Z_5F6D01E3_9E6F_4D7F_980F_63899AF95899_.wvu.Cols" localSheetId="21" hidden="1">'Oct-22'!$X:$XFD</definedName>
    <definedName name="Z_5F6D01E3_9E6F_4D7F_980F_63899AF95899_.wvu.Cols" localSheetId="22" hidden="1">'Sep-22'!$X:$XFD</definedName>
    <definedName name="Z_5F6D01E3_9E6F_4D7F_980F_63899AF95899_.wvu.Cols" localSheetId="34"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Notes!$A$1:$CA$38</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7" hidden="1">'Apr-22'!$49:$1048576,'Apr-22'!$30:$48</definedName>
    <definedName name="Z_5F6D01E3_9E6F_4D7F_980F_63899AF95899_.wvu.Rows" localSheetId="31" hidden="1">'Dec-21'!$49:$1048576,'Dec-21'!$30:$48</definedName>
    <definedName name="Z_5F6D01E3_9E6F_4D7F_980F_63899AF95899_.wvu.Rows" localSheetId="1" hidden="1">Disclaimer!$45:$1048576,Disclaimer!$30:$44</definedName>
    <definedName name="Z_5F6D01E3_9E6F_4D7F_980F_63899AF95899_.wvu.Rows" localSheetId="29" hidden="1">'Feb-22'!$49:$1048576,'Feb-22'!$30:$48</definedName>
    <definedName name="Z_5F6D01E3_9E6F_4D7F_980F_63899AF95899_.wvu.Rows" localSheetId="30" hidden="1">'Jan-22'!$49:$1048576,'Jan-22'!$30:$48</definedName>
    <definedName name="Z_5F6D01E3_9E6F_4D7F_980F_63899AF95899_.wvu.Rows" localSheetId="25" hidden="1">'Jun-22'!$49:$1048576,'Jun-22'!$30:$48</definedName>
    <definedName name="Z_5F6D01E3_9E6F_4D7F_980F_63899AF95899_.wvu.Rows" localSheetId="28" hidden="1">'Mar-22'!$49:$1048576,'Mar-22'!$30:$48</definedName>
    <definedName name="Z_5F6D01E3_9E6F_4D7F_980F_63899AF95899_.wvu.Rows" localSheetId="26" hidden="1">'May-22'!$49:$1048576,'May-22'!$30:$48</definedName>
    <definedName name="Z_5F6D01E3_9E6F_4D7F_980F_63899AF95899_.wvu.Rows" localSheetId="2" hidden="1">Notes!$48:$1048576,Notes!$30:$47</definedName>
    <definedName name="Z_5F6D01E3_9E6F_4D7F_980F_63899AF95899_.wvu.Rows" localSheetId="32" hidden="1">'Nov-21'!$49:$1048576,'Nov-21'!$30:$48</definedName>
    <definedName name="Z_5F6D01E3_9E6F_4D7F_980F_63899AF95899_.wvu.Rows" localSheetId="33" hidden="1">'Oct-21'!$49:$1048576,'Oct-21'!$30:$48</definedName>
    <definedName name="Z_5F6D01E3_9E6F_4D7F_980F_63899AF95899_.wvu.Rows" localSheetId="34"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45" l="1"/>
  <c r="V49" i="45"/>
  <c r="V47" i="45"/>
  <c r="V46" i="45"/>
  <c r="V44" i="45"/>
  <c r="V43" i="45"/>
  <c r="V41" i="45"/>
  <c r="V40" i="45"/>
  <c r="V38" i="45"/>
  <c r="V37" i="45"/>
  <c r="U50" i="45"/>
  <c r="U49" i="45"/>
  <c r="U47" i="45"/>
  <c r="U46" i="45"/>
  <c r="U44" i="45"/>
  <c r="U43" i="45"/>
  <c r="U41" i="45"/>
  <c r="U40" i="45"/>
  <c r="U38" i="45"/>
  <c r="U37" i="45"/>
  <c r="T50" i="45"/>
  <c r="T49" i="45"/>
  <c r="T47" i="45"/>
  <c r="T46" i="45"/>
  <c r="T44" i="45"/>
  <c r="T43" i="45"/>
  <c r="T41" i="45"/>
  <c r="T40" i="45"/>
  <c r="T38" i="45"/>
  <c r="T37" i="45"/>
  <c r="S50" i="45"/>
  <c r="S49" i="45"/>
  <c r="S47" i="45"/>
  <c r="S46" i="45"/>
  <c r="S44" i="45"/>
  <c r="S43" i="45"/>
  <c r="S41" i="45"/>
  <c r="S40" i="45"/>
  <c r="S38" i="45"/>
  <c r="S37" i="45"/>
  <c r="R50" i="45"/>
  <c r="R49" i="45"/>
  <c r="R44" i="45"/>
  <c r="R43" i="45"/>
  <c r="R41" i="45"/>
  <c r="R40" i="45"/>
  <c r="R38" i="45"/>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R47" i="45"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Q40" i="44" s="1"/>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AA50" i="45" l="1"/>
  <c r="Z40" i="45"/>
  <c r="P44" i="45"/>
  <c r="X13" i="45"/>
  <c r="X49" i="45"/>
  <c r="M49" i="45"/>
  <c r="T20" i="45"/>
  <c r="Y20" i="45" s="1"/>
  <c r="T14" i="45"/>
  <c r="I28" i="45"/>
  <c r="U20" i="45"/>
  <c r="Z20" i="45" s="1"/>
  <c r="M22" i="45"/>
  <c r="L22" i="45"/>
  <c r="P22" i="45"/>
  <c r="F46" i="45"/>
  <c r="Q22" i="45"/>
  <c r="Y49" i="45"/>
  <c r="K27" i="45"/>
  <c r="P43" i="45"/>
  <c r="O43" i="45"/>
  <c r="Z49" i="45"/>
  <c r="W13" i="45"/>
  <c r="Z13" i="45"/>
  <c r="U52" i="45"/>
  <c r="Y40"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Q16"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O37" i="44" s="1"/>
  <c r="R37" i="45" s="1"/>
  <c r="K38" i="44"/>
  <c r="S52" i="44"/>
  <c r="K47" i="44"/>
  <c r="I49" i="44"/>
  <c r="R49" i="44" s="1"/>
  <c r="R51" i="44" s="1"/>
  <c r="K14" i="44"/>
  <c r="M16" i="44"/>
  <c r="K20" i="44"/>
  <c r="M22" i="44"/>
  <c r="K26" i="44"/>
  <c r="G28" i="44"/>
  <c r="G37" i="44"/>
  <c r="P37" i="44" s="1"/>
  <c r="L38" i="44"/>
  <c r="I44" i="44"/>
  <c r="R44" i="44" s="1"/>
  <c r="F46" i="44"/>
  <c r="O46" i="44" s="1"/>
  <c r="R46" i="45"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R51" i="45" l="1"/>
  <c r="T13" i="44"/>
  <c r="W22" i="44"/>
  <c r="Z46" i="45"/>
  <c r="Y46" i="45"/>
  <c r="U22" i="44"/>
  <c r="X46" i="45"/>
  <c r="AA46" i="45"/>
  <c r="F51" i="45"/>
  <c r="O41" i="45"/>
  <c r="R28" i="45"/>
  <c r="P41" i="45"/>
  <c r="G51" i="45"/>
  <c r="L51" i="45" s="1"/>
  <c r="M43" i="45"/>
  <c r="S28" i="45"/>
  <c r="V27" i="45"/>
  <c r="R27" i="45"/>
  <c r="I51" i="45"/>
  <c r="N51" i="45" s="1"/>
  <c r="N37" i="45"/>
  <c r="T51"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U16" i="44"/>
  <c r="N47" i="44"/>
  <c r="R47" i="44"/>
  <c r="V47" i="44" s="1"/>
  <c r="N49" i="44"/>
  <c r="S27" i="44"/>
  <c r="H51" i="44"/>
  <c r="Q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Q27"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T27" i="44" l="1"/>
  <c r="M52" i="44"/>
  <c r="W27" i="44"/>
  <c r="U27" i="44"/>
  <c r="AA51" i="45"/>
  <c r="Y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U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AA52" i="45" l="1"/>
  <c r="Y52" i="45"/>
  <c r="X52" i="45"/>
  <c r="Z52" i="45"/>
  <c r="W51" i="44"/>
  <c r="V51" i="44"/>
  <c r="U51" i="44"/>
  <c r="T51" i="44"/>
  <c r="W52" i="44"/>
  <c r="V52" i="44"/>
  <c r="U52" i="44"/>
  <c r="T52" i="44"/>
  <c r="W52" i="43"/>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C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<sst xmlns="http://schemas.openxmlformats.org/spreadsheetml/2006/main" count="1826" uniqueCount="131">
  <si>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</si>
  <si>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</si>
  <si>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</si>
  <si>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</si>
  <si>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</si>
  <si>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</si>
  <si>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</si>
  <si>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</si>
  <si>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</si>
  <si>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</si>
  <si>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</si>
  <si>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</si>
  <si>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</si>
  <si>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</si>
  <si>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</si>
  <si>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</si>
  <si>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</si>
  <si>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</si>
  <si>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</si>
  <si>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</si>
  <si>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</si>
  <si>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</si>
  <si>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</si>
  <si>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</si>
  <si>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</si>
  <si>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</si>
  <si>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</si>
  <si>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</si>
  <si>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</si>
  <si>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</si>
  <si>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</si>
  <si>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</si>
  <si>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</si>
  <si>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</si>
  <si>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</si>
  <si>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</si>
  <si>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</si>
  <si>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</si>
  <si>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</si>
  <si>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</si>
  <si>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</si>
  <si>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</si>
  <si>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</si>
  <si>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</si>
  <si>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</si>
  <si>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</si>
  <si>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</si>
  <si>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</si>
  <si>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</si>
  <si>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</si>
  <si>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</si>
  <si>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</si>
  <si>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</si>
  <si>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</si>
  <si>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</si>
  <si>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</si>
  <si>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</si>
  <si>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</si>
  <si>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</si>
  <si>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</si>
  <si>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</si>
  <si>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</si>
  <si>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</si>
  <si>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</si>
  <si>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</si>
  <si>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</si>
  <si>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</si>
  <si>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</si>
  <si>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</si>
  <si>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</si>
  <si>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</si>
  <si>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</si>
  <si>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</si>
  <si>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</si>
  <si>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</si>
  <si>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</si>
  <si>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</si>
  <si>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</si>
  <si>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</si>
  <si>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</si>
  <si>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</si>
  <si>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</si>
  <si>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</si>
  <si>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</si>
  <si>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</si>
  <si>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</si>
  <si>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</si>
  <si>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</si>
  <si>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</si>
  <si>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</si>
  <si>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</si>
  <si>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</si>
  <si>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</si>
  <si>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</si>
  <si>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</si>
  <si>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</si>
  <si>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</si>
  <si>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</si>
  <si>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</si>
  <si>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</si>
  <si>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</si>
  <si>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</si>
  <si>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</si>
  <si>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</si>
  <si>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</si>
  <si>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</si>
  <si>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</si>
  <si>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</si>
  <si>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</si>
  <si>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</si>
  <si>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</si>
  <si>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</si>
  <si>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</si>
  <si>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</si>
  <si>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</si>
  <si>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</si>
  <si>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</si>
  <si>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</si>
  <si>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</si>
  <si>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</si>
  <si>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</si>
  <si>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</si>
  <si>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</si>
  <si>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</si>
  <si>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</si>
  <si>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</si>
  <si>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</si>
  <si>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2022-2023</t>
  </si>
  <si>
    <t>2024</t>
  </si>
  <si>
    <t>Dec 2023</t>
  </si>
  <si>
    <t>Passenger number for December 2023 were updated following upload of the December 2023 traffic originally on 18th January 2024, the overall impact of these corrections to total passengers in December 2023 is immaterial (&lt;1.5%)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</si>
</sst>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29</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147530</xdr:colOff>
      <xdr:row>0</xdr:row>
      <xdr:rowOff>0</xdr:rowOff>
    </xdr:from>
    <xdr:to>
      <xdr:col>29</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1-Jan/Traffic%20Stats%20Template.xlsx" TargetMode="External"/><Relationship Id="rId1" Type="http://schemas.openxmlformats.org/officeDocument/2006/relationships/externalLinkPath" Target="https://gyholding.sharepoint.com/sites/Finance/Shared%20Documents/General/2024/KPI/Monthly&amp;KPI/1-Jan/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row r="23">
          <cell r="O23">
            <v>2681245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6.xml"/><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45306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7"/>
  <sheetViews>
    <sheetView showGridLines="0" zoomScale="85" zoomScaleNormal="85" workbookViewId="0">
      <selection activeCell="A27" sqref="A27:XFD27"/>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7.25" hidden="1"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ht="13.5" hidden="1" customHeight="1"/>
    <row r="34" ht="13.5" hidden="1" customHeight="1"/>
    <row r="35" ht="13.15" hidden="1"/>
    <row r="36" ht="13.15" hidden="1"/>
    <row r="37" ht="13.15" hidden="1"/>
    <row r="38" ht="13.15" hidden="1"/>
    <row r="39" ht="13.15" hidden="1"/>
    <row r="40" ht="13.15" hidden="1"/>
    <row r="41" ht="13.15" hidden="1"/>
    <row r="42" ht="12.6" hidden="1" customHeight="1"/>
    <row r="43" ht="12.6" hidden="1" customHeight="1"/>
    <row r="44" ht="12.6" hidden="1" customHeight="1"/>
    <row r="45" ht="12.6" hidden="1" customHeight="1"/>
    <row r="46" ht="12.6" hidden="1" customHeight="1"/>
    <row r="47"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D58"/>
  <sheetViews>
    <sheetView showGridLines="0" topLeftCell="B1" zoomScale="90" zoomScaleNormal="90" zoomScalePageLayoutView="40" workbookViewId="0">
      <selection activeCell="B1" sqref="B1"/>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29" width="9.1328125" customWidth="1"/>
    <col min="30" max="30" width="3.265625" style="9" customWidth="1"/>
    <col min="31" max="45" width="0" style="9" hidden="1" customWidth="1"/>
    <col min="46" max="56" width="0" hidden="1" customWidth="1"/>
    <col min="57" max="16384" width="9.1328125" hidden="1"/>
  </cols>
  <sheetData>
    <row r="1" spans="1:45" ht="14.25">
      <c r="A1" s="9"/>
      <c r="B1" s="9"/>
      <c r="C1" s="9"/>
      <c r="D1" s="9"/>
      <c r="E1" s="9"/>
      <c r="F1" s="91"/>
      <c r="G1" s="91"/>
      <c r="H1" s="91"/>
      <c r="I1" s="91"/>
      <c r="J1" s="91"/>
      <c r="K1" s="91"/>
      <c r="L1" s="91"/>
      <c r="M1" s="91"/>
      <c r="N1" s="91"/>
      <c r="O1" s="91"/>
      <c r="P1" s="91"/>
      <c r="Q1" s="91"/>
      <c r="R1" s="9"/>
      <c r="S1" s="9"/>
      <c r="T1" s="9"/>
      <c r="U1" s="9"/>
      <c r="W1" s="9"/>
      <c r="X1" s="9"/>
      <c r="Y1" s="9"/>
      <c r="Z1" s="9"/>
      <c r="AA1" s="9"/>
      <c r="AB1" s="9"/>
      <c r="AC1" s="9"/>
    </row>
    <row r="2" spans="1:45"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c r="AC2" s="23"/>
    </row>
    <row r="3" spans="1:45" ht="14.25">
      <c r="A3" s="9"/>
      <c r="B3" s="10"/>
      <c r="C3" s="24"/>
      <c r="D3" s="24"/>
      <c r="E3" s="24"/>
      <c r="F3" s="93"/>
      <c r="G3" s="93"/>
      <c r="H3" s="93"/>
      <c r="I3" s="93"/>
      <c r="J3" s="93"/>
      <c r="K3" s="93"/>
      <c r="L3" s="93"/>
      <c r="M3" s="93"/>
      <c r="N3" s="93"/>
      <c r="O3" s="93"/>
      <c r="P3" s="93"/>
      <c r="Q3" s="93"/>
      <c r="R3" s="24"/>
      <c r="S3" s="24"/>
      <c r="AC3" s="25">
        <f>+' '!I17</f>
        <v>45306</v>
      </c>
    </row>
    <row r="4" spans="1:45" ht="15.75">
      <c r="A4" s="9"/>
      <c r="B4" s="11" t="s">
        <v>7</v>
      </c>
      <c r="C4" s="26"/>
      <c r="D4" s="24"/>
      <c r="E4" s="58" t="s">
        <v>129</v>
      </c>
      <c r="F4" s="93"/>
      <c r="G4" s="93"/>
      <c r="H4" s="93"/>
      <c r="I4" s="93"/>
      <c r="J4" s="93"/>
      <c r="K4" s="93"/>
      <c r="L4" s="93"/>
      <c r="M4" s="93"/>
      <c r="N4" s="93"/>
      <c r="O4" s="93"/>
      <c r="P4" s="93"/>
      <c r="Q4" s="93"/>
      <c r="R4" s="24"/>
      <c r="S4" s="24"/>
      <c r="T4" s="24"/>
      <c r="U4" s="24"/>
      <c r="V4" s="24"/>
      <c r="W4" s="24"/>
      <c r="X4" s="24"/>
      <c r="Y4" s="24"/>
      <c r="Z4" s="24"/>
      <c r="AA4" s="24"/>
      <c r="AB4" s="24"/>
      <c r="AC4" s="24"/>
    </row>
    <row r="5" spans="1:45"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row>
    <row r="6" spans="1:45"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row>
    <row r="7" spans="1:45"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row>
    <row r="8" spans="1:45"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39" t="s">
        <v>82</v>
      </c>
      <c r="AD8" s="9"/>
      <c r="AE8" s="19"/>
      <c r="AF8" s="19"/>
      <c r="AG8" s="19"/>
      <c r="AH8" s="19"/>
      <c r="AI8" s="19"/>
      <c r="AJ8" s="19"/>
      <c r="AK8" s="19"/>
      <c r="AL8" s="19"/>
      <c r="AM8" s="19"/>
      <c r="AN8" s="19"/>
      <c r="AO8" s="19"/>
      <c r="AP8" s="19"/>
      <c r="AQ8" s="19"/>
      <c r="AR8" s="19"/>
      <c r="AS8" s="19"/>
    </row>
    <row r="9" spans="1:45"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4">
        <v>1.05</v>
      </c>
    </row>
    <row r="10" spans="1:45" ht="20.25" customHeight="1">
      <c r="A10" s="9"/>
      <c r="B10" s="18"/>
      <c r="C10" s="102"/>
      <c r="D10" s="103"/>
      <c r="E10" s="103"/>
      <c r="F10" s="99"/>
      <c r="G10" s="99"/>
      <c r="H10" s="99"/>
      <c r="I10" s="99"/>
      <c r="J10" s="99"/>
      <c r="K10" s="99"/>
      <c r="L10" s="99"/>
      <c r="M10" s="99"/>
      <c r="N10" s="99"/>
      <c r="O10" s="99"/>
      <c r="P10" s="99"/>
      <c r="Q10" s="104"/>
      <c r="R10" s="9"/>
      <c r="S10" s="9"/>
    </row>
    <row r="11" spans="1:45" ht="20.25" customHeight="1">
      <c r="A11" s="9"/>
      <c r="B11" s="9"/>
      <c r="C11" s="9"/>
      <c r="D11" s="9"/>
      <c r="E11" s="9"/>
      <c r="F11"/>
      <c r="G11"/>
      <c r="H11"/>
      <c r="I11"/>
      <c r="J11"/>
      <c r="K11"/>
      <c r="L11"/>
      <c r="M11"/>
      <c r="N11"/>
      <c r="O11" s="91"/>
      <c r="P11" s="91"/>
      <c r="Q11" s="91"/>
      <c r="R11" s="9"/>
      <c r="S11" s="9"/>
    </row>
    <row r="12" spans="1:45" ht="20.25" customHeight="1">
      <c r="A12" s="9"/>
      <c r="B12" s="9"/>
      <c r="C12" s="100" t="s">
        <v>97</v>
      </c>
      <c r="D12" s="9"/>
      <c r="E12" s="9"/>
      <c r="F12"/>
      <c r="G12"/>
      <c r="H12"/>
      <c r="I12"/>
      <c r="J12"/>
      <c r="K12"/>
      <c r="L12"/>
      <c r="M12"/>
      <c r="N12"/>
      <c r="O12" s="91"/>
      <c r="P12" s="91"/>
      <c r="Q12" s="91"/>
      <c r="R12" s="9"/>
      <c r="S12" s="9"/>
    </row>
    <row r="13" spans="1:45" ht="20.25" customHeight="1">
      <c r="A13" s="9"/>
      <c r="B13" s="9"/>
      <c r="C13" s="100" t="s">
        <v>98</v>
      </c>
      <c r="D13" s="9"/>
      <c r="E13" s="9"/>
      <c r="F13"/>
      <c r="G13"/>
      <c r="H13"/>
      <c r="I13"/>
      <c r="J13"/>
      <c r="K13"/>
      <c r="L13"/>
      <c r="M13"/>
      <c r="N13"/>
      <c r="O13" s="91"/>
      <c r="P13" s="91"/>
      <c r="Q13" s="91"/>
      <c r="R13" s="9"/>
      <c r="S13" s="9"/>
    </row>
    <row r="14" spans="1:45" ht="26.65" hidden="1" customHeight="1"/>
    <row r="15" spans="1:45" ht="26.45" hidden="1" customHeight="1"/>
    <row r="16" spans="1:45"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topLeftCell="A11" zoomScaleNormal="100" workbookViewId="0"/>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128</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'Dec-23'!P37+'Jan-24'!G37</f>
        <v>1150</v>
      </c>
      <c r="T37" s="74">
        <f>'Dec-23'!Q37+'Jan-24'!H37</f>
        <v>679</v>
      </c>
      <c r="U37" s="74">
        <f>'Dec-23'!R37+'Jan-24'!I37</f>
        <v>42</v>
      </c>
      <c r="V37" s="74">
        <f>'Dec-23'!S37+'Jan-24'!J37</f>
        <v>1255</v>
      </c>
      <c r="W37" s="64"/>
      <c r="X37" s="120">
        <f>IFERROR(R37/S37-1,"n/a")</f>
        <v>0.12782608695652176</v>
      </c>
      <c r="Y37" s="120">
        <f>IFERROR(R37/T37-1,"n/a")</f>
        <v>0.9101620029455082</v>
      </c>
      <c r="Z37" s="120">
        <f>IFERROR(R37/U37-1,"n/a")</f>
        <v>29.88095238095238</v>
      </c>
      <c r="AA37" s="121">
        <f>IFERROR(R37/V37-1,"n/a")</f>
        <v>3.3466135458167345E-2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'Dec-23'!P38+'Jan-24'!G38</f>
        <v>3338997</v>
      </c>
      <c r="T38" s="74">
        <f>'Dec-23'!Q38+'Jan-24'!H38</f>
        <v>958813</v>
      </c>
      <c r="U38" s="74">
        <f>'Dec-23'!R38+'Jan-24'!I38</f>
        <v>0</v>
      </c>
      <c r="V38" s="74">
        <f>'Dec-23'!S38+'Jan-24'!J38</f>
        <v>3586052</v>
      </c>
      <c r="W38" s="64"/>
      <c r="X38" s="120">
        <f>IFERROR(R38/S38-1,"n/a")</f>
        <v>0.29254294029015293</v>
      </c>
      <c r="Y38" s="120">
        <f>IFERROR(R38/T38-1,"n/a")</f>
        <v>3.5011874056776451</v>
      </c>
      <c r="Z38" s="120" t="str">
        <f>IFERROR(R38/U38-1,"n/a")</f>
        <v>n/a</v>
      </c>
      <c r="AA38" s="121">
        <f>IFERROR(R38/V38-1,"n/a")</f>
        <v>0.20349537597335443</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'Dec-23'!P40+'Jan-24'!G40</f>
        <v>523</v>
      </c>
      <c r="T40" s="74">
        <f>'Dec-23'!Q40+'Jan-24'!H40</f>
        <v>195</v>
      </c>
      <c r="U40" s="74">
        <f>'Dec-23'!R40+'Jan-24'!I40</f>
        <v>46</v>
      </c>
      <c r="V40" s="74">
        <f>'Dec-23'!S40+'Jan-24'!J40</f>
        <v>575</v>
      </c>
      <c r="W40" s="64"/>
      <c r="X40" s="120">
        <f>IFERROR(R40/S40-1,"n/a")</f>
        <v>6.5009560229445595E-2</v>
      </c>
      <c r="Y40" s="120">
        <f>IFERROR(R40/T40-1,"n/a")</f>
        <v>1.8564102564102565</v>
      </c>
      <c r="Z40" s="120">
        <f>IFERROR(R40/U40-1,"n/a")</f>
        <v>11.108695652173912</v>
      </c>
      <c r="AA40" s="121">
        <f>IFERROR(R40/V40-1,"n/a")</f>
        <v>-3.1304347826086931E-2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'Dec-23'!P41+'Jan-24'!G41</f>
        <v>905643</v>
      </c>
      <c r="T41" s="74">
        <f>'Dec-23'!Q41+'Jan-24'!H41</f>
        <v>294134</v>
      </c>
      <c r="U41" s="74">
        <f>'Dec-23'!R41+'Jan-24'!I41</f>
        <v>30850</v>
      </c>
      <c r="V41" s="74">
        <f>'Dec-23'!S41+'Jan-24'!J41</f>
        <v>1341300</v>
      </c>
      <c r="W41" s="64"/>
      <c r="X41" s="120">
        <f>IFERROR(R41/S41-1,"n/a")</f>
        <v>0.78995917817506456</v>
      </c>
      <c r="Y41" s="120">
        <f>IFERROR(R41/T41-1,"n/a")</f>
        <v>4.5113111710988871</v>
      </c>
      <c r="Z41" s="120">
        <f>IFERROR(R41/U41-1,"n/a")</f>
        <v>51.546645056726092</v>
      </c>
      <c r="AA41" s="121">
        <f>IFERROR(R41/V41-1,"n/a")</f>
        <v>0.20857675389547459</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'Dec-23'!P43+'Jan-24'!G43</f>
        <v>650</v>
      </c>
      <c r="T43" s="74">
        <f>'Dec-23'!Q43+'Jan-24'!H43</f>
        <v>50</v>
      </c>
      <c r="U43" s="74">
        <f>'Dec-23'!R43+'Jan-24'!I43</f>
        <v>7</v>
      </c>
      <c r="V43" s="74">
        <f>'Dec-23'!S43+'Jan-24'!J43</f>
        <v>285</v>
      </c>
      <c r="W43" s="64"/>
      <c r="X43" s="120">
        <f>IFERROR(R43/S43-1,"n/a")</f>
        <v>5.6923076923076854E-2</v>
      </c>
      <c r="Y43" s="120">
        <f>IFERROR(R43/T43-1,"n/a")</f>
        <v>12.74</v>
      </c>
      <c r="Z43" s="120">
        <f>IFERROR(R43/U43-1,"n/a")</f>
        <v>97.142857142857139</v>
      </c>
      <c r="AA43" s="121">
        <f>IFERROR(R43/V43-1,"n/a")</f>
        <v>1.4105263157894736</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'Dec-23'!P44+'Jan-24'!G44</f>
        <v>888270</v>
      </c>
      <c r="T44" s="74">
        <f>'Dec-23'!Q44+'Jan-24'!H44</f>
        <v>18355</v>
      </c>
      <c r="U44" s="74">
        <f>'Dec-23'!R44+'Jan-24'!I44</f>
        <v>8294</v>
      </c>
      <c r="V44" s="74">
        <f>'Dec-23'!S44+'Jan-24'!J44</f>
        <v>580269</v>
      </c>
      <c r="W44" s="64"/>
      <c r="X44" s="120">
        <f>IFERROR(R44/S44-1,"n/a")</f>
        <v>0.41794724576986719</v>
      </c>
      <c r="Y44" s="120">
        <f>IFERROR(R44/T44-1,"n/a")</f>
        <v>67.619994551893214</v>
      </c>
      <c r="Z44" s="120">
        <f>IFERROR(R44/U44-1,"n/a")</f>
        <v>150.85917530745118</v>
      </c>
      <c r="AA44" s="121">
        <f>IFERROR(R44/V44-1,"n/a")</f>
        <v>1.170579507090677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'Dec-23'!P46+'Jan-24'!G46</f>
        <v>943</v>
      </c>
      <c r="T46" s="74">
        <f>'Dec-23'!Q46+'Jan-24'!H46</f>
        <v>299</v>
      </c>
      <c r="U46" s="74">
        <f>'Dec-23'!R46+'Jan-24'!I46</f>
        <v>0</v>
      </c>
      <c r="V46" s="74">
        <f>'Dec-23'!S46+'Jan-24'!J46</f>
        <v>757</v>
      </c>
      <c r="W46" s="64"/>
      <c r="X46" s="120">
        <f>IFERROR(R46/S46-1,"n/a")</f>
        <v>0.38494167550371161</v>
      </c>
      <c r="Y46" s="120">
        <f>IFERROR(R46/T46-1,"n/a")</f>
        <v>3.367892976588629</v>
      </c>
      <c r="Z46" s="120" t="str">
        <f>IFERROR(R46/U46-1,"n/a")</f>
        <v>n/a</v>
      </c>
      <c r="AA46" s="121">
        <f>IFERROR(R46/V46-1,"n/a")</f>
        <v>0.72523117569352702</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'Dec-23'!P47+'Jan-24'!G47</f>
        <v>2380034</v>
      </c>
      <c r="T47" s="74">
        <f>'Dec-23'!Q47+'Jan-24'!H47</f>
        <v>486937</v>
      </c>
      <c r="U47" s="74">
        <f>'Dec-23'!R47+'Jan-24'!I47</f>
        <v>0</v>
      </c>
      <c r="V47" s="74">
        <f>'Dec-23'!S47+'Jan-24'!J47</f>
        <v>2366036</v>
      </c>
      <c r="W47" s="64"/>
      <c r="X47" s="120">
        <f>IFERROR(R47/S47-1,"n/a")</f>
        <v>0.64368954393088496</v>
      </c>
      <c r="Y47" s="120">
        <f>IFERROR(R47/T47-1,"n/a")</f>
        <v>7.0339694868124631</v>
      </c>
      <c r="Z47" s="120" t="str">
        <f>IFERROR(R47/U47-1,"n/a")</f>
        <v>n/a</v>
      </c>
      <c r="AA47" s="121">
        <f>IFERROR(R47/V47-1,"n/a")</f>
        <v>0.65341398017612584</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'Dec-23'!P49+'Jan-24'!G49</f>
        <v>9</v>
      </c>
      <c r="T49" s="74">
        <f>'Dec-23'!Q49+'Jan-24'!H49</f>
        <v>0</v>
      </c>
      <c r="U49" s="74">
        <f>'Dec-23'!R49+'Jan-24'!I49</f>
        <v>0</v>
      </c>
      <c r="V49" s="74">
        <f>'Dec-23'!S49+'Jan-24'!J49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'Dec-23'!P50+'Jan-24'!G50</f>
        <v>15637</v>
      </c>
      <c r="T50" s="74">
        <f>'Dec-23'!Q50+'Jan-24'!H50</f>
        <v>0</v>
      </c>
      <c r="U50" s="74">
        <f>'Dec-23'!R50+'Jan-24'!I50</f>
        <v>0</v>
      </c>
      <c r="V50" s="74">
        <f>'Dec-23'!S50+'Jan-24'!J50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3275</v>
      </c>
      <c r="T51" s="75">
        <f t="shared" si="14"/>
        <v>1223</v>
      </c>
      <c r="U51" s="75">
        <f t="shared" si="14"/>
        <v>95</v>
      </c>
      <c r="V51" s="75">
        <f t="shared" si="14"/>
        <v>2888</v>
      </c>
      <c r="W51" s="66"/>
      <c r="X51" s="66">
        <f>IFERROR(R51/S51-1,"n/a")</f>
        <v>0.18106870229007632</v>
      </c>
      <c r="Y51" s="66">
        <f>IFERROR(R51/T51-1,"n/a")</f>
        <v>2.1627146361406377</v>
      </c>
      <c r="Z51" s="66">
        <f t="shared" ref="Z51:Z52" si="15">IFERROR(R51/U51-1,"n/a")</f>
        <v>39.715789473684211</v>
      </c>
      <c r="AA51" s="62">
        <f>IFERROR(R51/V51-1,"n/a")</f>
        <v>0.33933518005540164</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7528581</v>
      </c>
      <c r="T52" s="76">
        <f t="shared" si="14"/>
        <v>1758239</v>
      </c>
      <c r="U52" s="76">
        <f t="shared" si="14"/>
        <v>39144</v>
      </c>
      <c r="V52" s="76">
        <f t="shared" si="14"/>
        <v>7893905</v>
      </c>
      <c r="W52" s="67"/>
      <c r="X52" s="67">
        <f>IFERROR(R52/S52-1,"n/a")</f>
        <v>0.48063014796546644</v>
      </c>
      <c r="Y52" s="118">
        <f>IFERROR(R52/T52-1,"n/a")</f>
        <v>5.3398912207043523</v>
      </c>
      <c r="Z52" s="118">
        <f t="shared" si="15"/>
        <v>283.77018189249947</v>
      </c>
      <c r="AA52" s="119">
        <f>IFERROR(R52/V52-1,"n/a")</f>
        <v>0.41210769574754202</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abSelected="1" topLeftCell="A7" zoomScale="75" zoomScaleNormal="75" workbookViewId="0">
      <selection activeCell="C56" sqref="C5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C55" s="124" t="s">
        <v>130</v>
      </c>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0" zoomScaleNormal="100" workbookViewId="0">
      <selection activeCell="X37" sqref="X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F44E3C-9BE1-411D-BB2C-747013C4D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 </vt:lpstr>
      <vt:lpstr>Disclaimer</vt:lpstr>
      <vt:lpstr>Notes</vt:lpstr>
      <vt:lpstr>Occupancy_2023</vt:lpstr>
      <vt:lpstr>Traffic&gt;</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2024-02-20T13:23:20Z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